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Uchenik_009\Desktop\Учебный план 2025-2026г\"/>
    </mc:Choice>
  </mc:AlternateContent>
  <xr:revisionPtr revIDLastSave="0" documentId="13_ncr:1_{AD2D0BA1-3654-4367-A530-DC32D18DF273}" xr6:coauthVersionLast="38" xr6:coauthVersionMax="38" xr10:uidLastSave="{00000000-0000-0000-0000-000000000000}"/>
  <bookViews>
    <workbookView xWindow="0" yWindow="0" windowWidth="23040" windowHeight="11280" activeTab="1" xr2:uid="{00000000-000D-0000-FFFF-FFFF00000000}"/>
  </bookViews>
  <sheets>
    <sheet name="Пояснительная записка" sheetId="1" r:id="rId1"/>
    <sheet name="График оценочных процедур" sheetId="2" r:id="rId2"/>
  </sheets>
  <definedNames>
    <definedName name="Print_Titles" localSheetId="1">'График оценочных процедур'!$1:$8</definedName>
    <definedName name="_xlnm.Print_Area" localSheetId="1">'График оценочных процедур'!$A$1:$AU$212</definedName>
  </definedNames>
  <calcPr calcId="179021"/>
</workbook>
</file>

<file path=xl/calcChain.xml><?xml version="1.0" encoding="utf-8"?>
<calcChain xmlns="http://schemas.openxmlformats.org/spreadsheetml/2006/main">
  <c r="AQ169" i="2" l="1"/>
  <c r="AR169" i="2"/>
  <c r="AS169" i="2" s="1"/>
  <c r="AQ170" i="2"/>
  <c r="AR170" i="2"/>
  <c r="AS170" i="2"/>
  <c r="AQ171" i="2"/>
  <c r="AS171" i="2" s="1"/>
  <c r="AR171" i="2"/>
  <c r="AQ172" i="2"/>
  <c r="AR172" i="2"/>
  <c r="AS172" i="2"/>
  <c r="AQ119" i="2"/>
  <c r="AR119" i="2"/>
  <c r="AS119" i="2"/>
  <c r="AQ120" i="2"/>
  <c r="AR120" i="2"/>
  <c r="AS120" i="2"/>
  <c r="AQ121" i="2"/>
  <c r="AS121" i="2" s="1"/>
  <c r="AR121" i="2"/>
  <c r="AQ122" i="2"/>
  <c r="AR122" i="2"/>
  <c r="AS122" i="2"/>
  <c r="AR212" i="2" l="1"/>
  <c r="AQ212" i="2"/>
  <c r="AS212" i="2" s="1"/>
  <c r="AR211" i="2"/>
  <c r="AQ211" i="2"/>
  <c r="AS211" i="2" s="1"/>
  <c r="AR210" i="2"/>
  <c r="AQ210" i="2"/>
  <c r="AR209" i="2"/>
  <c r="AS209" i="2" s="1"/>
  <c r="AQ209" i="2"/>
  <c r="AR208" i="2"/>
  <c r="AQ208" i="2"/>
  <c r="AS208" i="2" s="1"/>
  <c r="AS207" i="2"/>
  <c r="AR207" i="2"/>
  <c r="AQ207" i="2"/>
  <c r="AS206" i="2"/>
  <c r="AR206" i="2"/>
  <c r="AQ206" i="2"/>
  <c r="AR205" i="2"/>
  <c r="AS205" i="2" s="1"/>
  <c r="AS204" i="2"/>
  <c r="AR204" i="2"/>
  <c r="AR203" i="2"/>
  <c r="AS203" i="2" s="1"/>
  <c r="AQ203" i="2"/>
  <c r="AR202" i="2"/>
  <c r="AQ202" i="2"/>
  <c r="AS202" i="2" s="1"/>
  <c r="AS201" i="2"/>
  <c r="AR201" i="2"/>
  <c r="AR200" i="2"/>
  <c r="AS200" i="2" s="1"/>
  <c r="AR199" i="2"/>
  <c r="AQ199" i="2"/>
  <c r="AS199" i="2" s="1"/>
  <c r="AR198" i="2"/>
  <c r="AS198" i="2" s="1"/>
  <c r="AQ198" i="2"/>
  <c r="AR197" i="2"/>
  <c r="AS197" i="2" s="1"/>
  <c r="AQ197" i="2"/>
  <c r="AR184" i="2"/>
  <c r="AQ184" i="2"/>
  <c r="AS184" i="2" s="1"/>
  <c r="AR183" i="2"/>
  <c r="AQ183" i="2"/>
  <c r="AS183" i="2" s="1"/>
  <c r="AR182" i="2"/>
  <c r="AQ182" i="2"/>
  <c r="AS182" i="2" s="1"/>
  <c r="AR181" i="2"/>
  <c r="AQ181" i="2"/>
  <c r="AS181" i="2" s="1"/>
  <c r="AR180" i="2"/>
  <c r="AQ180" i="2"/>
  <c r="AS180" i="2" s="1"/>
  <c r="AR179" i="2"/>
  <c r="AQ179" i="2"/>
  <c r="AS179" i="2" s="1"/>
  <c r="AR178" i="2"/>
  <c r="AS178" i="2" s="1"/>
  <c r="AQ178" i="2"/>
  <c r="AR177" i="2"/>
  <c r="AS177" i="2" s="1"/>
  <c r="AQ177" i="2"/>
  <c r="AR176" i="2"/>
  <c r="AQ176" i="2"/>
  <c r="AS176" i="2" s="1"/>
  <c r="AS175" i="2"/>
  <c r="AR175" i="2"/>
  <c r="AQ175" i="2"/>
  <c r="AS174" i="2"/>
  <c r="AR174" i="2"/>
  <c r="AQ174" i="2"/>
  <c r="AR173" i="2"/>
  <c r="AQ173" i="2"/>
  <c r="AS173" i="2" s="1"/>
  <c r="AR156" i="2"/>
  <c r="AQ156" i="2"/>
  <c r="AS156" i="2" s="1"/>
  <c r="AS155" i="2"/>
  <c r="AR155" i="2"/>
  <c r="AQ155" i="2"/>
  <c r="AR154" i="2"/>
  <c r="AQ154" i="2"/>
  <c r="AS154" i="2" s="1"/>
  <c r="AR153" i="2"/>
  <c r="AQ153" i="2"/>
  <c r="AS153" i="2" s="1"/>
  <c r="AR152" i="2"/>
  <c r="AQ152" i="2"/>
  <c r="AS152" i="2" s="1"/>
  <c r="AR151" i="2"/>
  <c r="AQ151" i="2"/>
  <c r="AS151" i="2" s="1"/>
  <c r="AR150" i="2"/>
  <c r="AS150" i="2" s="1"/>
  <c r="AQ150" i="2"/>
  <c r="AR149" i="2"/>
  <c r="AS149" i="2" s="1"/>
  <c r="AQ149" i="2"/>
  <c r="AR148" i="2"/>
  <c r="AQ148" i="2"/>
  <c r="AS148" i="2" s="1"/>
  <c r="AS147" i="2"/>
  <c r="AR147" i="2"/>
  <c r="AQ147" i="2"/>
  <c r="AS146" i="2"/>
  <c r="AR146" i="2"/>
  <c r="AQ146" i="2"/>
  <c r="AR145" i="2"/>
  <c r="AQ145" i="2"/>
  <c r="AS145" i="2" s="1"/>
  <c r="AR144" i="2"/>
  <c r="AQ144" i="2"/>
  <c r="AS144" i="2" s="1"/>
  <c r="AR143" i="2"/>
  <c r="AQ143" i="2"/>
  <c r="AS143" i="2" s="1"/>
  <c r="AR142" i="2"/>
  <c r="AS142" i="2" s="1"/>
  <c r="AQ142" i="2"/>
  <c r="AR129" i="2"/>
  <c r="AS129" i="2" s="1"/>
  <c r="AQ129" i="2"/>
  <c r="AR128" i="2"/>
  <c r="AQ128" i="2"/>
  <c r="AS128" i="2" s="1"/>
  <c r="AR127" i="2"/>
  <c r="AQ127" i="2"/>
  <c r="AS127" i="2" s="1"/>
  <c r="AR126" i="2"/>
  <c r="AQ126" i="2"/>
  <c r="AS126" i="2" s="1"/>
  <c r="AR125" i="2"/>
  <c r="AQ125" i="2"/>
  <c r="AS125" i="2" s="1"/>
  <c r="AR124" i="2"/>
  <c r="AQ124" i="2"/>
  <c r="AS124" i="2" s="1"/>
  <c r="AR123" i="2"/>
  <c r="AQ123" i="2"/>
  <c r="AS123" i="2" s="1"/>
  <c r="AS106" i="2"/>
  <c r="AR106" i="2"/>
  <c r="AQ106" i="2"/>
  <c r="AR105" i="2"/>
  <c r="AQ105" i="2"/>
  <c r="AS105" i="2" s="1"/>
  <c r="AR104" i="2"/>
  <c r="AQ104" i="2"/>
  <c r="AS104" i="2" s="1"/>
  <c r="AR103" i="2"/>
  <c r="AQ103" i="2"/>
  <c r="AS103" i="2" s="1"/>
  <c r="AR102" i="2"/>
  <c r="AS102" i="2" s="1"/>
  <c r="AQ102" i="2"/>
  <c r="AR101" i="2"/>
  <c r="AQ101" i="2"/>
  <c r="AR100" i="2"/>
  <c r="AQ100" i="2"/>
  <c r="AS100" i="2" s="1"/>
  <c r="AS99" i="2"/>
  <c r="AR99" i="2"/>
  <c r="AQ99" i="2"/>
  <c r="AS98" i="2"/>
  <c r="AR98" i="2"/>
  <c r="AQ98" i="2"/>
  <c r="AR97" i="2"/>
  <c r="AQ97" i="2"/>
  <c r="AS97" i="2" s="1"/>
  <c r="AR96" i="2"/>
  <c r="AQ96" i="2"/>
  <c r="AS96" i="2" s="1"/>
  <c r="AR83" i="2"/>
  <c r="AQ83" i="2"/>
  <c r="AS83" i="2" s="1"/>
  <c r="AR82" i="2"/>
  <c r="AS82" i="2" s="1"/>
  <c r="AQ82" i="2"/>
  <c r="AR81" i="2"/>
  <c r="AS81" i="2" s="1"/>
  <c r="AQ81" i="2"/>
  <c r="AR80" i="2"/>
  <c r="AQ80" i="2"/>
  <c r="AS80" i="2" s="1"/>
  <c r="AS79" i="2"/>
  <c r="AR79" i="2"/>
  <c r="AQ79" i="2"/>
  <c r="AR78" i="2"/>
  <c r="AQ78" i="2"/>
  <c r="AS78" i="2" s="1"/>
  <c r="AR77" i="2"/>
  <c r="AQ77" i="2"/>
  <c r="AS77" i="2" s="1"/>
  <c r="AR76" i="2"/>
  <c r="AQ76" i="2"/>
  <c r="AS76" i="2" s="1"/>
  <c r="AR75" i="2"/>
  <c r="AQ75" i="2"/>
  <c r="AS75" i="2" s="1"/>
  <c r="AR74" i="2"/>
  <c r="AS74" i="2" s="1"/>
  <c r="AQ74" i="2"/>
  <c r="AR61" i="2"/>
  <c r="AS61" i="2" s="1"/>
  <c r="AQ61" i="2"/>
  <c r="AR60" i="2"/>
  <c r="AQ60" i="2"/>
  <c r="AS60" i="2" s="1"/>
  <c r="AS59" i="2"/>
  <c r="AR59" i="2"/>
  <c r="AQ59" i="2"/>
  <c r="AS58" i="2"/>
  <c r="AR58" i="2"/>
  <c r="AQ58" i="2"/>
  <c r="AR57" i="2"/>
  <c r="AQ57" i="2"/>
  <c r="AS57" i="2" s="1"/>
  <c r="AR56" i="2"/>
  <c r="AQ56" i="2"/>
  <c r="AS56" i="2" s="1"/>
  <c r="AR55" i="2"/>
  <c r="AQ55" i="2"/>
  <c r="AS55" i="2" s="1"/>
  <c r="AR54" i="2"/>
  <c r="AS54" i="2" s="1"/>
  <c r="AQ54" i="2"/>
  <c r="AR53" i="2"/>
  <c r="AS53" i="2" s="1"/>
  <c r="AQ53" i="2"/>
  <c r="AR40" i="2"/>
  <c r="AQ40" i="2"/>
  <c r="AS40" i="2" s="1"/>
  <c r="AS39" i="2"/>
  <c r="AR39" i="2"/>
  <c r="AQ39" i="2"/>
  <c r="AS38" i="2"/>
  <c r="AR38" i="2"/>
  <c r="AQ38" i="2"/>
  <c r="AR37" i="2"/>
  <c r="AQ37" i="2"/>
  <c r="AS37" i="2" s="1"/>
  <c r="AR36" i="2"/>
  <c r="AQ36" i="2"/>
  <c r="AS36" i="2" s="1"/>
  <c r="AR35" i="2"/>
  <c r="AQ35" i="2"/>
  <c r="AS35" i="2" s="1"/>
  <c r="AR34" i="2"/>
  <c r="AS34" i="2" s="1"/>
  <c r="AQ34" i="2"/>
  <c r="AR33" i="2"/>
  <c r="AS33" i="2" s="1"/>
  <c r="AQ33" i="2"/>
  <c r="AR32" i="2"/>
  <c r="AQ32" i="2"/>
  <c r="AS32" i="2" s="1"/>
  <c r="AS19" i="2"/>
  <c r="AR19" i="2"/>
  <c r="AQ19" i="2"/>
  <c r="AS18" i="2"/>
  <c r="AR18" i="2"/>
  <c r="AQ18" i="2"/>
  <c r="AR17" i="2"/>
  <c r="AQ17" i="2"/>
  <c r="AS17" i="2" s="1"/>
  <c r="AR16" i="2"/>
  <c r="AQ16" i="2"/>
  <c r="AS16" i="2" s="1"/>
  <c r="AR15" i="2"/>
  <c r="AQ15" i="2"/>
  <c r="AS15" i="2" s="1"/>
  <c r="AR14" i="2"/>
  <c r="AQ14" i="2"/>
  <c r="AR13" i="2"/>
  <c r="AS13" i="2" s="1"/>
  <c r="AQ13" i="2"/>
  <c r="AR12" i="2"/>
  <c r="AQ12" i="2"/>
  <c r="AS12" i="2" s="1"/>
  <c r="AS210" i="2" l="1"/>
  <c r="AS14" i="2"/>
  <c r="AS101" i="2"/>
</calcChain>
</file>

<file path=xl/sharedStrings.xml><?xml version="1.0" encoding="utf-8"?>
<sst xmlns="http://schemas.openxmlformats.org/spreadsheetml/2006/main" count="1011" uniqueCount="119">
  <si>
    <t>Сопроводительное письмо к примерному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</si>
  <si>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</si>
  <si>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theme="1"/>
        <rFont val="Times New Roman"/>
      </rPr>
      <t xml:space="preserve"> </t>
    </r>
    <r>
      <rPr>
        <sz val="14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</si>
  <si>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</si>
  <si>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</si>
  <si>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</si>
  <si>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</si>
  <si>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</si>
  <si>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</si>
  <si>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</si>
  <si>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</si>
  <si>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</si>
  <si>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</si>
  <si>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</si>
  <si>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</si>
  <si>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</si>
  <si>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</si>
  <si>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</si>
  <si>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</si>
  <si>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</si>
  <si>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</rPr>
      <t>«зеленый»</t>
    </r>
    <r>
      <rPr>
        <sz val="14"/>
        <color theme="1"/>
        <rFont val="Times New Roman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</si>
  <si>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</si>
  <si>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</si>
  <si>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</si>
  <si>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</si>
  <si>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</si>
  <si>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</si>
  <si>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</si>
  <si>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</si>
  <si>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</si>
  <si>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</si>
  <si>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</si>
  <si>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</si>
  <si>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</si>
  <si>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</si>
  <si>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</si>
  <si>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</si>
  <si>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</si>
  <si>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</si>
  <si>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</si>
  <si>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</si>
  <si>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</si>
  <si>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 xml:space="preserve"> - проводить оценочные процедуры по каждому учебному предмету в одной параллели классов не чаще 1 раза в 2,5 недели. 
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</si>
  <si>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</si>
  <si>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</si>
  <si>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</si>
  <si>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</si>
  <si>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</si>
  <si>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</si>
  <si>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</si>
  <si>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</si>
  <si>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</si>
  <si>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</si>
  <si>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</si>
  <si>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</si>
  <si>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</si>
  <si>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</si>
  <si>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</si>
  <si>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</si>
  <si>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</si>
  <si>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</si>
  <si>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</si>
  <si>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</si>
  <si>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</si>
  <si>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</si>
  <si>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</si>
  <si>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</si>
  <si>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</si>
  <si>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</si>
  <si>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</si>
  <si>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</si>
  <si>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ДР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</si>
  <si>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</si>
  <si>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</si>
  <si>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</si>
  <si>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</si>
  <si>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</si>
  <si>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</si>
  <si>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</si>
  <si>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к/р</t>
  </si>
  <si>
    <t>2 класс</t>
  </si>
  <si>
    <t>Оценочные 
процедуры ОО</t>
  </si>
  <si>
    <t>ПР</t>
  </si>
  <si>
    <t>КР</t>
  </si>
  <si>
    <t>п/р</t>
  </si>
  <si>
    <t>Иностранный язык (указать какой)</t>
  </si>
  <si>
    <t>3 класс</t>
  </si>
  <si>
    <t>и</t>
  </si>
  <si>
    <t>д</t>
  </si>
  <si>
    <t>к\р</t>
  </si>
  <si>
    <t>4 класс</t>
  </si>
  <si>
    <t>Д</t>
  </si>
  <si>
    <t>И</t>
  </si>
  <si>
    <t>ВПР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</si>
  <si>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</si>
  <si>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</si>
  <si>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</si>
  <si>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</si>
  <si>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</si>
  <si>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</si>
  <si>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</si>
  <si>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</si>
  <si>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</si>
  <si>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</si>
  <si>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кр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</si>
  <si>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</si>
  <si>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</si>
  <si>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</si>
  <si>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</si>
  <si>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</si>
  <si>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</si>
  <si>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</si>
  <si>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</si>
  <si>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</si>
  <si>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</si>
  <si>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 xml:space="preserve">с. Конево </t>
  </si>
  <si>
    <t>МБОУ СОШ с. Конево</t>
  </si>
  <si>
    <t>2025-2026</t>
  </si>
  <si>
    <t>92-ОД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</si>
</sst>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0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7"/>
      <color theme="1"/>
      <name val="Times New Roman"/>
    </font>
    <font>
      <sz val="20"/>
      <name val="Times New Roman"/>
    </font>
    <font>
      <sz val="10"/>
      <name val="Times New Roman"/>
    </font>
    <font>
      <sz val="8"/>
      <color theme="1"/>
      <name val="Times New Roman"/>
    </font>
    <font>
      <sz val="8"/>
      <name val="Times New Roman"/>
    </font>
    <font>
      <sz val="10"/>
      <color indexed="2"/>
      <name val="Times New Roman"/>
    </font>
    <font>
      <sz val="11"/>
      <color theme="1"/>
      <name val="Calibri"/>
      <scheme val="minor"/>
    </font>
    <font>
      <sz val="14"/>
      <name val="Times New Roman"/>
    </font>
    <font>
      <i/>
      <sz val="14"/>
      <color theme="1"/>
      <name val="Times New Roman"/>
    </font>
    <font>
      <sz val="10"/>
      <color theme="1"/>
      <name val="Symbol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indexed="65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9" fillId="0" borderId="0" applyFont="0" applyFill="0" applyBorder="0" applyProtection="0"/>
  </cellStyleXfs>
  <cellXfs count="1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shrinkToFit="1"/>
    </xf>
    <xf numFmtId="0" fontId="4" fillId="0" borderId="0" xfId="0" applyFont="1" applyAlignment="1">
      <alignment horizontal="justify" vertical="center" shrinkToFit="1"/>
    </xf>
    <xf numFmtId="0" fontId="3" fillId="0" borderId="0" xfId="0" applyFont="1" applyAlignment="1">
      <alignment horizontal="justify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49" fontId="5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0" borderId="7" xfId="0" applyFont="1" applyBorder="1"/>
    <xf numFmtId="0" fontId="5" fillId="0" borderId="0" xfId="0" applyFont="1" applyAlignment="1">
      <alignment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11" xfId="0" applyFont="1" applyBorder="1"/>
    <xf numFmtId="0" fontId="0" fillId="0" borderId="11" xfId="0" applyBorder="1"/>
    <xf numFmtId="0" fontId="6" fillId="0" borderId="0" xfId="0" applyFont="1" applyAlignment="1">
      <alignment vertical="top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5" fillId="8" borderId="0" xfId="0" applyFont="1" applyFill="1"/>
    <xf numFmtId="0" fontId="15" fillId="0" borderId="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8" borderId="0" xfId="0" applyFont="1" applyFill="1" applyAlignment="1">
      <alignment vertical="center" wrapText="1"/>
    </xf>
    <xf numFmtId="0" fontId="5" fillId="0" borderId="13" xfId="0" applyFont="1" applyBorder="1"/>
    <xf numFmtId="0" fontId="15" fillId="0" borderId="3" xfId="0" applyFont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5" fillId="0" borderId="2" xfId="0" applyFont="1" applyBorder="1"/>
    <xf numFmtId="10" fontId="5" fillId="0" borderId="1" xfId="1" applyNumberFormat="1" applyFont="1" applyBorder="1"/>
    <xf numFmtId="0" fontId="15" fillId="7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5" fillId="9" borderId="7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14" fontId="5" fillId="0" borderId="0" xfId="0" applyNumberFormat="1" applyFont="1"/>
    <xf numFmtId="16" fontId="6" fillId="0" borderId="0" xfId="0" applyNumberFormat="1" applyFont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0" xfId="0" applyFont="1" applyFill="1"/>
    <xf numFmtId="0" fontId="15" fillId="0" borderId="1" xfId="0" applyFont="1" applyFill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textRotation="90" wrapText="1"/>
    </xf>
    <xf numFmtId="0" fontId="15" fillId="8" borderId="15" xfId="0" applyFont="1" applyFill="1" applyBorder="1" applyAlignment="1">
      <alignment horizontal="center" vertical="center" textRotation="90" wrapText="1"/>
    </xf>
    <xf numFmtId="0" fontId="5" fillId="8" borderId="4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9" fillId="0" borderId="13" xfId="0" applyFont="1" applyBorder="1" applyAlignment="1">
      <alignment horizontal="center" textRotation="90" wrapText="1"/>
    </xf>
    <xf numFmtId="0" fontId="9" fillId="0" borderId="15" xfId="0" applyFont="1" applyBorder="1" applyAlignment="1">
      <alignment horizontal="center" textRotation="90" wrapText="1"/>
    </xf>
    <xf numFmtId="0" fontId="9" fillId="0" borderId="14" xfId="0" applyFont="1" applyBorder="1" applyAlignment="1">
      <alignment horizontal="center" textRotation="90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5" fillId="0" borderId="1" xfId="0" applyFont="1" applyFill="1" applyBorder="1" applyProtection="1"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336"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34" workbookViewId="0">
      <selection sqref="A1:A27"/>
    </sheetView>
  </sheetViews>
  <sheetFormatPr defaultColWidth="10" defaultRowHeight="14.4" x14ac:dyDescent="0.3"/>
  <cols>
    <col min="1" max="1" width="123.44140625" customWidth="1"/>
  </cols>
  <sheetData>
    <row r="1" spans="1:1" ht="20.399999999999999" x14ac:dyDescent="0.3">
      <c r="A1" s="1" t="s">
        <v>0</v>
      </c>
    </row>
    <row r="2" spans="1:1" ht="18" x14ac:dyDescent="0.3">
      <c r="A2" s="2"/>
    </row>
    <row r="3" spans="1:1" ht="138.75" customHeight="1" x14ac:dyDescent="0.3">
      <c r="A3" s="3" t="s">
        <v>1</v>
      </c>
    </row>
    <row r="4" spans="1:1" ht="234" x14ac:dyDescent="0.3">
      <c r="A4" s="3" t="s">
        <v>2</v>
      </c>
    </row>
    <row r="5" spans="1:1" ht="31.5" customHeight="1" x14ac:dyDescent="0.3">
      <c r="A5" s="3" t="s">
        <v>3</v>
      </c>
    </row>
    <row r="6" spans="1:1" ht="28.5" customHeight="1" x14ac:dyDescent="0.3">
      <c r="A6" s="4" t="s">
        <v>4</v>
      </c>
    </row>
    <row r="7" spans="1:1" ht="19.5" customHeight="1" x14ac:dyDescent="0.3">
      <c r="A7" s="4" t="s">
        <v>5</v>
      </c>
    </row>
    <row r="8" spans="1:1" s="5" customFormat="1" ht="26.25" customHeight="1" x14ac:dyDescent="0.3">
      <c r="A8" s="6" t="s">
        <v>6</v>
      </c>
    </row>
    <row r="9" spans="1:1" s="5" customFormat="1" ht="25.5" customHeight="1" x14ac:dyDescent="0.3">
      <c r="A9" s="6" t="s">
        <v>7</v>
      </c>
    </row>
    <row r="10" spans="1:1" s="5" customFormat="1" ht="39" customHeight="1" x14ac:dyDescent="0.3">
      <c r="A10" s="6" t="s">
        <v>8</v>
      </c>
    </row>
    <row r="11" spans="1:1" s="5" customFormat="1" ht="36.75" customHeight="1" x14ac:dyDescent="0.3">
      <c r="A11" s="6" t="s">
        <v>9</v>
      </c>
    </row>
    <row r="12" spans="1:1" s="5" customFormat="1" ht="18" x14ac:dyDescent="0.3">
      <c r="A12" s="6" t="s">
        <v>10</v>
      </c>
    </row>
    <row r="13" spans="1:1" s="5" customFormat="1" ht="18" x14ac:dyDescent="0.3">
      <c r="A13" s="7" t="s">
        <v>11</v>
      </c>
    </row>
    <row r="14" spans="1:1" s="5" customFormat="1" ht="18" x14ac:dyDescent="0.3">
      <c r="A14" s="6" t="s">
        <v>12</v>
      </c>
    </row>
    <row r="15" spans="1:1" s="5" customFormat="1" ht="18" x14ac:dyDescent="0.3">
      <c r="A15" s="6" t="s">
        <v>13</v>
      </c>
    </row>
    <row r="16" spans="1:1" s="5" customFormat="1" ht="18" x14ac:dyDescent="0.3">
      <c r="A16" s="6" t="s">
        <v>14</v>
      </c>
    </row>
    <row r="17" spans="1:1" s="5" customFormat="1" ht="18" x14ac:dyDescent="0.3">
      <c r="A17" s="6" t="s">
        <v>15</v>
      </c>
    </row>
    <row r="18" spans="1:1" s="5" customFormat="1" ht="36" x14ac:dyDescent="0.3">
      <c r="A18" s="6" t="s">
        <v>16</v>
      </c>
    </row>
    <row r="19" spans="1:1" s="5" customFormat="1" ht="18" x14ac:dyDescent="0.3">
      <c r="A19" s="7" t="s">
        <v>17</v>
      </c>
    </row>
    <row r="20" spans="1:1" s="5" customFormat="1" ht="36" x14ac:dyDescent="0.3">
      <c r="A20" s="6" t="s">
        <v>18</v>
      </c>
    </row>
    <row r="21" spans="1:1" s="5" customFormat="1" ht="36" x14ac:dyDescent="0.3">
      <c r="A21" s="6" t="s">
        <v>19</v>
      </c>
    </row>
    <row r="22" spans="1:1" s="5" customFormat="1" ht="17.399999999999999" x14ac:dyDescent="0.3">
      <c r="A22" s="6"/>
    </row>
    <row r="23" spans="1:1" s="5" customFormat="1" ht="144" x14ac:dyDescent="0.3">
      <c r="A23" s="7" t="s">
        <v>20</v>
      </c>
    </row>
    <row r="24" spans="1:1" s="5" customFormat="1" ht="36" x14ac:dyDescent="0.3">
      <c r="A24" s="7" t="s">
        <v>21</v>
      </c>
    </row>
    <row r="25" spans="1:1" s="5" customFormat="1" ht="72" x14ac:dyDescent="0.3">
      <c r="A25" s="7" t="s">
        <v>22</v>
      </c>
    </row>
    <row r="26" spans="1:1" s="5" customFormat="1" ht="90" x14ac:dyDescent="0.3">
      <c r="A26" s="7" t="s">
        <v>23</v>
      </c>
    </row>
    <row r="27" spans="1:1" s="5" customFormat="1" ht="72" x14ac:dyDescent="0.3">
      <c r="A27" s="7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12"/>
  <sheetViews>
    <sheetView tabSelected="1" topLeftCell="A184" zoomScale="60" zoomScaleNormal="60" zoomScaleSheetLayoutView="25" workbookViewId="0">
      <selection activeCell="AE212" sqref="AE212"/>
    </sheetView>
  </sheetViews>
  <sheetFormatPr defaultColWidth="9.109375" defaultRowHeight="13.2" x14ac:dyDescent="0.25"/>
  <cols>
    <col min="1" max="1" width="11.5546875" style="8" customWidth="1"/>
    <col min="2" max="2" width="16.33203125" style="8" customWidth="1"/>
    <col min="3" max="3" width="10.33203125" style="8" customWidth="1"/>
    <col min="4" max="5" width="9.44140625" style="8" customWidth="1"/>
    <col min="6" max="6" width="4.33203125" style="8" customWidth="1"/>
    <col min="7" max="7" width="3.33203125" style="8" customWidth="1"/>
    <col min="8" max="26" width="4.33203125" style="8" customWidth="1"/>
    <col min="27" max="27" width="5.44140625" style="8" customWidth="1"/>
    <col min="28" max="28" width="5.6640625" style="8" customWidth="1"/>
    <col min="29" max="29" width="4.33203125" style="8" customWidth="1"/>
    <col min="30" max="30" width="4.88671875" style="8" customWidth="1"/>
    <col min="31" max="35" width="4.33203125" style="8" customWidth="1"/>
    <col min="36" max="36" width="4" style="8" customWidth="1"/>
    <col min="37" max="37" width="5.6640625" style="8" customWidth="1"/>
    <col min="38" max="41" width="4.33203125" style="8" customWidth="1"/>
    <col min="42" max="42" width="5.44140625" style="8" customWidth="1"/>
    <col min="43" max="43" width="6.6640625" style="8" customWidth="1"/>
    <col min="44" max="44" width="6" style="8" customWidth="1"/>
    <col min="45" max="45" width="7.44140625" style="8" customWidth="1"/>
    <col min="46" max="46" width="13" style="8" customWidth="1"/>
    <col min="47" max="16384" width="9.109375" style="8"/>
  </cols>
  <sheetData>
    <row r="1" spans="1:47" s="9" customFormat="1" ht="63" customHeight="1" x14ac:dyDescent="0.3">
      <c r="A1" s="10" t="s">
        <v>25</v>
      </c>
      <c r="B1" s="10"/>
      <c r="C1" s="91">
        <v>45897</v>
      </c>
      <c r="D1" s="10"/>
      <c r="E1" s="10" t="s">
        <v>26</v>
      </c>
      <c r="F1" s="10"/>
      <c r="G1" s="10"/>
      <c r="H1" s="10"/>
      <c r="L1" s="11" t="s">
        <v>27</v>
      </c>
      <c r="AC1" s="12"/>
      <c r="AD1" s="12"/>
      <c r="AL1" s="12"/>
      <c r="AM1" s="12"/>
      <c r="AN1" s="12"/>
      <c r="AO1" s="12"/>
      <c r="AP1" s="12"/>
      <c r="AQ1" s="12"/>
      <c r="AR1" s="12"/>
      <c r="AS1" s="12"/>
    </row>
    <row r="2" spans="1:47" ht="21.75" customHeight="1" x14ac:dyDescent="0.45">
      <c r="A2" s="13" t="s">
        <v>28</v>
      </c>
      <c r="B2" s="14" t="s">
        <v>115</v>
      </c>
      <c r="C2" s="15"/>
      <c r="D2" s="16"/>
      <c r="F2" s="10"/>
      <c r="G2" s="17" t="s">
        <v>29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L2" s="19"/>
      <c r="AM2" s="19"/>
      <c r="AN2" s="19"/>
      <c r="AO2" s="20"/>
      <c r="AP2" s="20"/>
      <c r="AQ2" s="20"/>
      <c r="AR2" s="20"/>
      <c r="AS2" s="20"/>
    </row>
    <row r="3" spans="1:47" ht="40.5" customHeight="1" x14ac:dyDescent="0.3">
      <c r="A3" s="13" t="s">
        <v>30</v>
      </c>
      <c r="B3" s="21" t="s">
        <v>116</v>
      </c>
      <c r="D3" s="16"/>
      <c r="E3" s="22"/>
      <c r="F3" s="22"/>
      <c r="G3" s="122" t="s">
        <v>31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  <c r="X3" s="125" t="s">
        <v>32</v>
      </c>
      <c r="Y3" s="126"/>
      <c r="Z3" s="126"/>
      <c r="AA3" s="126"/>
      <c r="AB3" s="127"/>
      <c r="AC3" s="128" t="s">
        <v>33</v>
      </c>
      <c r="AD3" s="129"/>
      <c r="AE3" s="129"/>
      <c r="AF3" s="129"/>
      <c r="AG3" s="129"/>
      <c r="AH3" s="129"/>
      <c r="AI3" s="129"/>
      <c r="AJ3" s="129"/>
      <c r="AK3" s="129"/>
      <c r="AL3" s="129"/>
      <c r="AM3" s="130"/>
      <c r="AN3" s="137" t="s">
        <v>34</v>
      </c>
      <c r="AO3" s="137"/>
      <c r="AP3" s="23" t="s">
        <v>35</v>
      </c>
      <c r="AQ3" s="23"/>
      <c r="AR3" s="24"/>
      <c r="AU3" s="25"/>
    </row>
    <row r="4" spans="1:47" ht="22.5" customHeight="1" x14ac:dyDescent="0.25">
      <c r="B4" s="138" t="s">
        <v>36</v>
      </c>
      <c r="C4" s="138"/>
      <c r="F4" s="26"/>
      <c r="G4" s="27" t="s">
        <v>37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01" t="s">
        <v>38</v>
      </c>
      <c r="Y4" s="102"/>
      <c r="Z4" s="102"/>
      <c r="AA4" s="102"/>
      <c r="AB4" s="103"/>
      <c r="AC4" s="131"/>
      <c r="AD4" s="132"/>
      <c r="AE4" s="132"/>
      <c r="AF4" s="132"/>
      <c r="AG4" s="132"/>
      <c r="AH4" s="132"/>
      <c r="AI4" s="132"/>
      <c r="AJ4" s="132"/>
      <c r="AK4" s="132"/>
      <c r="AL4" s="132"/>
      <c r="AM4" s="133"/>
      <c r="AN4" s="137"/>
      <c r="AO4" s="137"/>
      <c r="AP4" s="106" t="s">
        <v>39</v>
      </c>
      <c r="AQ4" s="106"/>
      <c r="AU4" s="25"/>
    </row>
    <row r="5" spans="1:47" ht="42.75" customHeight="1" x14ac:dyDescent="0.25">
      <c r="A5" s="29" t="s">
        <v>40</v>
      </c>
      <c r="B5" s="14" t="s">
        <v>118</v>
      </c>
      <c r="C5" s="30" t="s">
        <v>41</v>
      </c>
      <c r="D5" s="31"/>
      <c r="F5" s="26"/>
      <c r="G5" s="107" t="s">
        <v>42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4"/>
      <c r="Y5" s="104"/>
      <c r="Z5" s="104"/>
      <c r="AA5" s="104"/>
      <c r="AB5" s="105"/>
      <c r="AC5" s="134"/>
      <c r="AD5" s="135"/>
      <c r="AE5" s="135"/>
      <c r="AF5" s="135"/>
      <c r="AG5" s="135"/>
      <c r="AH5" s="135"/>
      <c r="AI5" s="135"/>
      <c r="AJ5" s="135"/>
      <c r="AK5" s="135"/>
      <c r="AL5" s="135"/>
      <c r="AM5" s="136"/>
      <c r="AN5" s="137"/>
      <c r="AO5" s="137"/>
      <c r="AP5" s="116" t="s">
        <v>30</v>
      </c>
      <c r="AQ5" s="117"/>
      <c r="AU5" s="25"/>
    </row>
    <row r="6" spans="1:47" ht="35.25" customHeight="1" x14ac:dyDescent="0.25">
      <c r="A6" s="32" t="s">
        <v>43</v>
      </c>
      <c r="B6" s="90">
        <v>45897</v>
      </c>
      <c r="C6" s="30" t="s">
        <v>44</v>
      </c>
      <c r="D6" s="33"/>
      <c r="E6" s="34"/>
      <c r="F6" s="26"/>
      <c r="G6" s="1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2"/>
      <c r="X6" s="118" t="s">
        <v>45</v>
      </c>
      <c r="Y6" s="119"/>
      <c r="Z6" s="119"/>
      <c r="AA6" s="119"/>
      <c r="AB6" s="119"/>
      <c r="AC6" s="35" t="s">
        <v>46</v>
      </c>
      <c r="AD6" s="36"/>
      <c r="AE6" s="36"/>
      <c r="AF6" s="36"/>
      <c r="AG6" s="36"/>
      <c r="AH6" s="19"/>
    </row>
    <row r="7" spans="1:47" ht="26.25" customHeight="1" x14ac:dyDescent="0.25">
      <c r="A7" s="120" t="s">
        <v>47</v>
      </c>
      <c r="B7" s="120"/>
      <c r="C7" s="121" t="s">
        <v>117</v>
      </c>
      <c r="D7" s="121"/>
      <c r="F7" s="26"/>
      <c r="G7" s="11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5"/>
      <c r="Y7" s="37"/>
      <c r="AB7" s="37"/>
      <c r="AC7" s="38" t="s">
        <v>48</v>
      </c>
      <c r="AP7" s="39"/>
      <c r="AQ7" s="39"/>
      <c r="AR7" s="39"/>
    </row>
    <row r="8" spans="1:47" ht="22.5" customHeight="1" x14ac:dyDescent="0.3">
      <c r="A8" s="40"/>
      <c r="B8" s="40"/>
      <c r="C8" s="40"/>
      <c r="D8" s="41"/>
      <c r="E8" s="41"/>
      <c r="F8" s="41"/>
      <c r="G8" s="41"/>
      <c r="H8" s="41"/>
      <c r="I8" s="40"/>
      <c r="X8" s="40"/>
      <c r="Z8" s="42"/>
      <c r="AA8" s="42"/>
      <c r="AB8" s="42"/>
      <c r="AC8" s="43" t="s">
        <v>49</v>
      </c>
      <c r="AD8" s="39"/>
      <c r="AE8" s="39"/>
      <c r="AF8" s="39"/>
      <c r="AG8" s="39"/>
      <c r="AH8" s="39"/>
      <c r="AI8" s="39"/>
      <c r="AJ8" s="39"/>
      <c r="AK8" s="19"/>
      <c r="AL8" s="44"/>
      <c r="AM8" s="39"/>
      <c r="AN8" s="39"/>
      <c r="AO8" s="39"/>
      <c r="AP8" s="39"/>
      <c r="AQ8" s="39"/>
      <c r="AR8" s="39"/>
      <c r="AS8" s="19"/>
    </row>
    <row r="9" spans="1:47" s="37" customFormat="1" ht="120.75" customHeight="1" x14ac:dyDescent="0.25">
      <c r="A9" s="139" t="s">
        <v>50</v>
      </c>
      <c r="B9" s="139"/>
      <c r="C9" s="139"/>
      <c r="D9" s="139"/>
      <c r="E9" s="140" t="s">
        <v>51</v>
      </c>
      <c r="F9" s="140"/>
      <c r="G9" s="140"/>
      <c r="H9" s="140"/>
      <c r="I9" s="140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2" t="s">
        <v>52</v>
      </c>
      <c r="AR9" s="142" t="s">
        <v>53</v>
      </c>
      <c r="AS9" s="143" t="s">
        <v>54</v>
      </c>
    </row>
    <row r="10" spans="1:47" s="37" customFormat="1" ht="21.75" customHeight="1" x14ac:dyDescent="0.25">
      <c r="A10" s="144" t="s">
        <v>55</v>
      </c>
      <c r="B10" s="145"/>
      <c r="C10" s="148" t="s">
        <v>56</v>
      </c>
      <c r="D10" s="46" t="s">
        <v>57</v>
      </c>
      <c r="E10" s="150" t="s">
        <v>58</v>
      </c>
      <c r="F10" s="150"/>
      <c r="G10" s="150"/>
      <c r="H10" s="150"/>
      <c r="I10" s="150" t="s">
        <v>59</v>
      </c>
      <c r="J10" s="150"/>
      <c r="K10" s="150"/>
      <c r="L10" s="150"/>
      <c r="M10" s="150" t="s">
        <v>60</v>
      </c>
      <c r="N10" s="150"/>
      <c r="O10" s="150"/>
      <c r="P10" s="150"/>
      <c r="Q10" s="150" t="s">
        <v>61</v>
      </c>
      <c r="R10" s="150"/>
      <c r="S10" s="150"/>
      <c r="T10" s="150"/>
      <c r="U10" s="150" t="s">
        <v>62</v>
      </c>
      <c r="V10" s="150"/>
      <c r="W10" s="150"/>
      <c r="X10" s="150" t="s">
        <v>63</v>
      </c>
      <c r="Y10" s="150"/>
      <c r="Z10" s="150"/>
      <c r="AA10" s="150"/>
      <c r="AB10" s="151" t="s">
        <v>64</v>
      </c>
      <c r="AC10" s="152"/>
      <c r="AD10" s="152"/>
      <c r="AE10" s="152"/>
      <c r="AF10" s="151" t="s">
        <v>65</v>
      </c>
      <c r="AG10" s="152"/>
      <c r="AH10" s="152"/>
      <c r="AI10" s="153"/>
      <c r="AJ10" s="150" t="s">
        <v>66</v>
      </c>
      <c r="AK10" s="150"/>
      <c r="AL10" s="150"/>
      <c r="AM10" s="150" t="s">
        <v>67</v>
      </c>
      <c r="AN10" s="150"/>
      <c r="AO10" s="150"/>
      <c r="AP10" s="150"/>
      <c r="AQ10" s="142"/>
      <c r="AR10" s="142"/>
      <c r="AS10" s="143"/>
    </row>
    <row r="11" spans="1:47" s="48" customFormat="1" ht="11.25" customHeight="1" x14ac:dyDescent="0.2">
      <c r="A11" s="146"/>
      <c r="B11" s="147"/>
      <c r="C11" s="149"/>
      <c r="D11" s="46" t="s">
        <v>68</v>
      </c>
      <c r="E11" s="49">
        <v>1</v>
      </c>
      <c r="F11" s="49">
        <v>2</v>
      </c>
      <c r="G11" s="49">
        <v>3</v>
      </c>
      <c r="H11" s="49">
        <v>4</v>
      </c>
      <c r="I11" s="49">
        <v>5</v>
      </c>
      <c r="J11" s="49">
        <v>6</v>
      </c>
      <c r="K11" s="49">
        <v>7</v>
      </c>
      <c r="L11" s="49">
        <v>8</v>
      </c>
      <c r="M11" s="49">
        <v>9</v>
      </c>
      <c r="N11" s="49">
        <v>10</v>
      </c>
      <c r="O11" s="49">
        <v>11</v>
      </c>
      <c r="P11" s="49">
        <v>12</v>
      </c>
      <c r="Q11" s="49">
        <v>13</v>
      </c>
      <c r="R11" s="49">
        <v>14</v>
      </c>
      <c r="S11" s="49">
        <v>15</v>
      </c>
      <c r="T11" s="49">
        <v>16</v>
      </c>
      <c r="U11" s="49">
        <v>17</v>
      </c>
      <c r="V11" s="49">
        <v>18</v>
      </c>
      <c r="W11" s="49">
        <v>19</v>
      </c>
      <c r="X11" s="49">
        <v>20</v>
      </c>
      <c r="Y11" s="49">
        <v>21</v>
      </c>
      <c r="Z11" s="49">
        <v>22</v>
      </c>
      <c r="AA11" s="49">
        <v>23</v>
      </c>
      <c r="AB11" s="49">
        <v>24</v>
      </c>
      <c r="AC11" s="49">
        <v>25</v>
      </c>
      <c r="AD11" s="49">
        <v>26</v>
      </c>
      <c r="AE11" s="49">
        <v>27</v>
      </c>
      <c r="AF11" s="49">
        <v>28</v>
      </c>
      <c r="AG11" s="49">
        <v>29</v>
      </c>
      <c r="AH11" s="49">
        <v>30</v>
      </c>
      <c r="AI11" s="49">
        <v>31</v>
      </c>
      <c r="AJ11" s="49">
        <v>32</v>
      </c>
      <c r="AK11" s="49">
        <v>33</v>
      </c>
      <c r="AL11" s="49">
        <v>34</v>
      </c>
      <c r="AM11" s="49">
        <v>35</v>
      </c>
      <c r="AN11" s="49">
        <v>36</v>
      </c>
      <c r="AO11" s="49">
        <v>37</v>
      </c>
      <c r="AP11" s="49">
        <v>38</v>
      </c>
      <c r="AQ11" s="142"/>
      <c r="AR11" s="142"/>
      <c r="AS11" s="143"/>
    </row>
    <row r="12" spans="1:47" s="48" customFormat="1" x14ac:dyDescent="0.25">
      <c r="A12" s="154" t="s">
        <v>69</v>
      </c>
      <c r="B12" s="45" t="s">
        <v>70</v>
      </c>
      <c r="C12" s="50">
        <v>1</v>
      </c>
      <c r="D12" s="51"/>
      <c r="E12" s="97"/>
      <c r="F12" s="97" t="s">
        <v>71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49"/>
      <c r="AO12" s="49"/>
      <c r="AP12" s="49"/>
      <c r="AQ12" s="52">
        <f t="shared" ref="AQ12:AQ19" si="0">COUNTA(E12:AP12)</f>
        <v>1</v>
      </c>
      <c r="AR12" s="31">
        <f>33*5</f>
        <v>165</v>
      </c>
      <c r="AS12" s="53">
        <f t="shared" ref="AS12:AS19" si="1">AQ12/AR12</f>
        <v>6.0606060606060606E-3</v>
      </c>
    </row>
    <row r="13" spans="1:47" ht="12.75" customHeight="1" x14ac:dyDescent="0.25">
      <c r="A13" s="155"/>
      <c r="B13" s="45" t="s">
        <v>72</v>
      </c>
      <c r="C13" s="50">
        <v>1</v>
      </c>
      <c r="D13" s="54"/>
      <c r="E13" s="96"/>
      <c r="F13" s="96" t="s">
        <v>71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8"/>
      <c r="AN13" s="80"/>
      <c r="AO13" s="80"/>
      <c r="AP13" s="80"/>
      <c r="AQ13" s="52">
        <f t="shared" si="0"/>
        <v>1</v>
      </c>
      <c r="AR13" s="31">
        <f>33*4</f>
        <v>132</v>
      </c>
      <c r="AS13" s="53">
        <f t="shared" si="1"/>
        <v>7.575757575757576E-3</v>
      </c>
    </row>
    <row r="14" spans="1:47" ht="26.4" x14ac:dyDescent="0.25">
      <c r="A14" s="155"/>
      <c r="B14" s="45" t="s">
        <v>73</v>
      </c>
      <c r="C14" s="50">
        <v>1</v>
      </c>
      <c r="D14" s="54"/>
      <c r="E14" s="96"/>
      <c r="F14" s="96" t="s">
        <v>71</v>
      </c>
      <c r="G14" s="99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8"/>
      <c r="AN14" s="80"/>
      <c r="AO14" s="80"/>
      <c r="AP14" s="80"/>
      <c r="AQ14" s="52">
        <f t="shared" si="0"/>
        <v>1</v>
      </c>
      <c r="AR14" s="31">
        <f>33*4</f>
        <v>132</v>
      </c>
      <c r="AS14" s="53">
        <f t="shared" si="1"/>
        <v>7.575757575757576E-3</v>
      </c>
    </row>
    <row r="15" spans="1:47" x14ac:dyDescent="0.25">
      <c r="A15" s="155"/>
      <c r="B15" s="45" t="s">
        <v>74</v>
      </c>
      <c r="C15" s="50">
        <v>1</v>
      </c>
      <c r="D15" s="54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8"/>
      <c r="AN15" s="80"/>
      <c r="AO15" s="80"/>
      <c r="AP15" s="80"/>
      <c r="AQ15" s="52">
        <f t="shared" si="0"/>
        <v>0</v>
      </c>
      <c r="AR15" s="31">
        <f>33*2</f>
        <v>66</v>
      </c>
      <c r="AS15" s="53">
        <f t="shared" si="1"/>
        <v>0</v>
      </c>
    </row>
    <row r="16" spans="1:47" ht="12.75" customHeight="1" x14ac:dyDescent="0.25">
      <c r="A16" s="155"/>
      <c r="B16" s="45" t="s">
        <v>75</v>
      </c>
      <c r="C16" s="50">
        <v>1</v>
      </c>
      <c r="D16" s="54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8"/>
      <c r="AN16" s="80"/>
      <c r="AO16" s="80"/>
      <c r="AP16" s="80"/>
      <c r="AQ16" s="52">
        <f t="shared" si="0"/>
        <v>0</v>
      </c>
      <c r="AR16" s="31">
        <f>33*1</f>
        <v>33</v>
      </c>
      <c r="AS16" s="53">
        <f t="shared" si="1"/>
        <v>0</v>
      </c>
    </row>
    <row r="17" spans="1:47" ht="12.75" customHeight="1" x14ac:dyDescent="0.25">
      <c r="A17" s="155"/>
      <c r="B17" s="45" t="s">
        <v>76</v>
      </c>
      <c r="C17" s="50">
        <v>1</v>
      </c>
      <c r="D17" s="54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8"/>
      <c r="AN17" s="80"/>
      <c r="AO17" s="80"/>
      <c r="AP17" s="80"/>
      <c r="AQ17" s="52">
        <f t="shared" si="0"/>
        <v>0</v>
      </c>
      <c r="AR17" s="31">
        <f>33*1</f>
        <v>33</v>
      </c>
      <c r="AS17" s="53">
        <f t="shared" si="1"/>
        <v>0</v>
      </c>
    </row>
    <row r="18" spans="1:47" ht="12.75" customHeight="1" x14ac:dyDescent="0.25">
      <c r="A18" s="155"/>
      <c r="B18" s="45" t="s">
        <v>77</v>
      </c>
      <c r="C18" s="50">
        <v>1</v>
      </c>
      <c r="D18" s="54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8"/>
      <c r="AN18" s="80"/>
      <c r="AO18" s="80"/>
      <c r="AP18" s="80"/>
      <c r="AQ18" s="52">
        <f t="shared" si="0"/>
        <v>0</v>
      </c>
      <c r="AR18" s="31">
        <f>33*1</f>
        <v>33</v>
      </c>
      <c r="AS18" s="53">
        <f t="shared" si="1"/>
        <v>0</v>
      </c>
    </row>
    <row r="19" spans="1:47" ht="26.4" x14ac:dyDescent="0.25">
      <c r="A19" s="155"/>
      <c r="B19" s="47" t="s">
        <v>78</v>
      </c>
      <c r="C19" s="50">
        <v>1</v>
      </c>
      <c r="D19" s="54"/>
      <c r="E19" s="96"/>
      <c r="F19" s="96"/>
      <c r="G19" s="96"/>
      <c r="H19" s="96"/>
      <c r="I19" s="96"/>
      <c r="J19" s="96"/>
      <c r="K19" s="96"/>
      <c r="L19" s="96" t="s">
        <v>79</v>
      </c>
      <c r="M19" s="96"/>
      <c r="N19" s="96"/>
      <c r="O19" s="96"/>
      <c r="P19" s="96"/>
      <c r="Q19" s="96"/>
      <c r="R19" s="96"/>
      <c r="S19" s="96"/>
      <c r="T19" s="96" t="s">
        <v>79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 t="s">
        <v>79</v>
      </c>
      <c r="AF19" s="96"/>
      <c r="AG19" s="96"/>
      <c r="AH19" s="96"/>
      <c r="AI19" s="96"/>
      <c r="AJ19" s="96"/>
      <c r="AK19" s="96"/>
      <c r="AL19" s="96" t="s">
        <v>79</v>
      </c>
      <c r="AM19" s="98"/>
      <c r="AN19" s="80"/>
      <c r="AO19" s="80"/>
      <c r="AP19" s="80"/>
      <c r="AQ19" s="52">
        <f t="shared" si="0"/>
        <v>4</v>
      </c>
      <c r="AR19" s="31">
        <f>33*3</f>
        <v>99</v>
      </c>
      <c r="AS19" s="53">
        <f t="shared" si="1"/>
        <v>4.0404040404040407E-2</v>
      </c>
    </row>
    <row r="20" spans="1:47" s="9" customFormat="1" ht="63" customHeight="1" x14ac:dyDescent="0.3">
      <c r="A20" s="10" t="s">
        <v>25</v>
      </c>
      <c r="B20" s="10"/>
      <c r="C20" s="91">
        <v>45897</v>
      </c>
      <c r="D20" s="10"/>
      <c r="E20" s="10" t="s">
        <v>26</v>
      </c>
      <c r="F20" s="10"/>
      <c r="G20" s="10"/>
      <c r="H20" s="10"/>
      <c r="L20" s="11" t="s">
        <v>27</v>
      </c>
      <c r="AC20" s="12"/>
      <c r="AD20" s="12"/>
      <c r="AL20" s="12"/>
      <c r="AM20" s="12"/>
      <c r="AN20" s="12"/>
      <c r="AO20" s="12"/>
      <c r="AP20" s="12"/>
      <c r="AQ20" s="12"/>
      <c r="AR20" s="12"/>
      <c r="AS20" s="12"/>
    </row>
    <row r="21" spans="1:47" ht="21.75" customHeight="1" x14ac:dyDescent="0.45">
      <c r="A21" s="13" t="s">
        <v>28</v>
      </c>
      <c r="B21" s="14" t="s">
        <v>115</v>
      </c>
      <c r="C21" s="15"/>
      <c r="D21" s="89"/>
      <c r="F21" s="10"/>
      <c r="G21" s="17" t="s">
        <v>29</v>
      </c>
      <c r="H21" s="10"/>
      <c r="I21" s="18"/>
      <c r="J21" s="18"/>
      <c r="K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L21" s="19"/>
      <c r="AM21" s="19"/>
      <c r="AN21" s="19"/>
      <c r="AO21" s="20"/>
      <c r="AP21" s="20"/>
      <c r="AQ21" s="20"/>
      <c r="AR21" s="20"/>
      <c r="AS21" s="20"/>
    </row>
    <row r="22" spans="1:47" ht="40.5" customHeight="1" x14ac:dyDescent="0.3">
      <c r="A22" s="13" t="s">
        <v>30</v>
      </c>
      <c r="B22" s="21" t="s">
        <v>116</v>
      </c>
      <c r="D22" s="89"/>
      <c r="E22" s="22"/>
      <c r="F22" s="22"/>
      <c r="G22" s="122" t="s">
        <v>31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4"/>
      <c r="X22" s="125" t="s">
        <v>32</v>
      </c>
      <c r="Y22" s="126"/>
      <c r="Z22" s="126"/>
      <c r="AA22" s="126"/>
      <c r="AB22" s="127"/>
      <c r="AC22" s="128" t="s">
        <v>33</v>
      </c>
      <c r="AD22" s="129"/>
      <c r="AE22" s="129"/>
      <c r="AF22" s="129"/>
      <c r="AG22" s="129"/>
      <c r="AH22" s="129"/>
      <c r="AI22" s="129"/>
      <c r="AJ22" s="129"/>
      <c r="AK22" s="129"/>
      <c r="AL22" s="129"/>
      <c r="AM22" s="130"/>
      <c r="AN22" s="137" t="s">
        <v>34</v>
      </c>
      <c r="AO22" s="137"/>
      <c r="AP22" s="23" t="s">
        <v>35</v>
      </c>
      <c r="AQ22" s="23"/>
      <c r="AR22" s="24"/>
      <c r="AU22" s="25"/>
    </row>
    <row r="23" spans="1:47" ht="22.5" customHeight="1" x14ac:dyDescent="0.25">
      <c r="B23" s="138" t="s">
        <v>36</v>
      </c>
      <c r="C23" s="138"/>
      <c r="F23" s="26"/>
      <c r="G23" s="27" t="s">
        <v>37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01" t="s">
        <v>38</v>
      </c>
      <c r="Y23" s="102"/>
      <c r="Z23" s="102"/>
      <c r="AA23" s="102"/>
      <c r="AB23" s="103"/>
      <c r="AC23" s="131"/>
      <c r="AD23" s="132"/>
      <c r="AE23" s="132"/>
      <c r="AF23" s="132"/>
      <c r="AG23" s="132"/>
      <c r="AH23" s="132"/>
      <c r="AI23" s="132"/>
      <c r="AJ23" s="132"/>
      <c r="AK23" s="132"/>
      <c r="AL23" s="132"/>
      <c r="AM23" s="133"/>
      <c r="AN23" s="137"/>
      <c r="AO23" s="137"/>
      <c r="AP23" s="106" t="s">
        <v>39</v>
      </c>
      <c r="AQ23" s="106"/>
      <c r="AU23" s="25"/>
    </row>
    <row r="24" spans="1:47" ht="42.75" customHeight="1" x14ac:dyDescent="0.25">
      <c r="A24" s="29" t="s">
        <v>40</v>
      </c>
      <c r="B24" s="14" t="s">
        <v>118</v>
      </c>
      <c r="C24" s="30" t="s">
        <v>41</v>
      </c>
      <c r="D24" s="31"/>
      <c r="F24" s="26"/>
      <c r="G24" s="107" t="s">
        <v>42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9"/>
      <c r="X24" s="104"/>
      <c r="Y24" s="104"/>
      <c r="Z24" s="104"/>
      <c r="AA24" s="104"/>
      <c r="AB24" s="105"/>
      <c r="AC24" s="134"/>
      <c r="AD24" s="135"/>
      <c r="AE24" s="135"/>
      <c r="AF24" s="135"/>
      <c r="AG24" s="135"/>
      <c r="AH24" s="135"/>
      <c r="AI24" s="135"/>
      <c r="AJ24" s="135"/>
      <c r="AK24" s="135"/>
      <c r="AL24" s="135"/>
      <c r="AM24" s="136"/>
      <c r="AN24" s="137"/>
      <c r="AO24" s="137"/>
      <c r="AP24" s="116" t="s">
        <v>30</v>
      </c>
      <c r="AQ24" s="117"/>
      <c r="AU24" s="25"/>
    </row>
    <row r="25" spans="1:47" ht="35.25" customHeight="1" x14ac:dyDescent="0.25">
      <c r="A25" s="32" t="s">
        <v>43</v>
      </c>
      <c r="B25" s="90">
        <v>45897</v>
      </c>
      <c r="C25" s="30" t="s">
        <v>44</v>
      </c>
      <c r="D25" s="33"/>
      <c r="E25" s="34"/>
      <c r="F25" s="26"/>
      <c r="G25" s="110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2"/>
      <c r="X25" s="118" t="s">
        <v>45</v>
      </c>
      <c r="Y25" s="119"/>
      <c r="Z25" s="119"/>
      <c r="AA25" s="119"/>
      <c r="AB25" s="119"/>
      <c r="AC25" s="35" t="s">
        <v>46</v>
      </c>
      <c r="AD25" s="36"/>
      <c r="AE25" s="36"/>
      <c r="AF25" s="36"/>
      <c r="AG25" s="36"/>
      <c r="AH25" s="19"/>
    </row>
    <row r="26" spans="1:47" ht="26.25" customHeight="1" x14ac:dyDescent="0.25">
      <c r="A26" s="120" t="s">
        <v>47</v>
      </c>
      <c r="B26" s="120"/>
      <c r="C26" s="121" t="s">
        <v>117</v>
      </c>
      <c r="D26" s="121"/>
      <c r="F26" s="26"/>
      <c r="G26" s="113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5"/>
      <c r="Y26" s="37"/>
      <c r="AB26" s="37"/>
      <c r="AC26" s="38" t="s">
        <v>48</v>
      </c>
      <c r="AP26" s="39"/>
      <c r="AQ26" s="39"/>
      <c r="AR26" s="39"/>
    </row>
    <row r="27" spans="1:47" ht="22.5" customHeight="1" x14ac:dyDescent="0.3">
      <c r="A27" s="40"/>
      <c r="B27" s="40"/>
      <c r="C27" s="40"/>
      <c r="D27" s="41"/>
      <c r="E27" s="41"/>
      <c r="F27" s="41"/>
      <c r="G27" s="41"/>
      <c r="H27" s="41"/>
      <c r="I27" s="40"/>
      <c r="X27" s="40"/>
      <c r="Z27" s="42"/>
      <c r="AA27" s="42"/>
      <c r="AB27" s="42"/>
      <c r="AC27" s="43" t="s">
        <v>49</v>
      </c>
      <c r="AD27" s="39"/>
      <c r="AE27" s="39"/>
      <c r="AF27" s="39"/>
      <c r="AG27" s="39"/>
      <c r="AH27" s="39"/>
      <c r="AI27" s="39"/>
      <c r="AJ27" s="39"/>
      <c r="AK27" s="19"/>
      <c r="AL27" s="44"/>
      <c r="AM27" s="39"/>
      <c r="AN27" s="39"/>
      <c r="AO27" s="39"/>
      <c r="AP27" s="39"/>
      <c r="AQ27" s="39"/>
      <c r="AR27" s="39"/>
      <c r="AS27" s="19"/>
    </row>
    <row r="28" spans="1:47" ht="27" customHeight="1" x14ac:dyDescent="0.25">
      <c r="A28" s="156"/>
      <c r="B28" s="156"/>
      <c r="C28" s="156"/>
      <c r="D28" s="156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4"/>
      <c r="AN28" s="84"/>
      <c r="AO28" s="84"/>
      <c r="AP28" s="84"/>
      <c r="AQ28" s="58"/>
      <c r="AR28" s="58"/>
      <c r="AS28" s="58"/>
    </row>
    <row r="29" spans="1:47" s="37" customFormat="1" ht="111.75" customHeight="1" x14ac:dyDescent="0.25">
      <c r="A29" s="139" t="s">
        <v>80</v>
      </c>
      <c r="B29" s="139"/>
      <c r="C29" s="139"/>
      <c r="D29" s="139"/>
      <c r="E29" s="157" t="s">
        <v>51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9"/>
      <c r="AQ29" s="142" t="s">
        <v>52</v>
      </c>
      <c r="AR29" s="142" t="s">
        <v>53</v>
      </c>
      <c r="AS29" s="143" t="s">
        <v>54</v>
      </c>
    </row>
    <row r="30" spans="1:47" s="37" customFormat="1" ht="21.75" customHeight="1" x14ac:dyDescent="0.25">
      <c r="A30" s="144" t="s">
        <v>55</v>
      </c>
      <c r="B30" s="145"/>
      <c r="C30" s="148" t="s">
        <v>56</v>
      </c>
      <c r="D30" s="46" t="s">
        <v>57</v>
      </c>
      <c r="E30" s="160" t="s">
        <v>58</v>
      </c>
      <c r="F30" s="160"/>
      <c r="G30" s="160"/>
      <c r="H30" s="160"/>
      <c r="I30" s="160" t="s">
        <v>59</v>
      </c>
      <c r="J30" s="160"/>
      <c r="K30" s="160"/>
      <c r="L30" s="160"/>
      <c r="M30" s="160" t="s">
        <v>60</v>
      </c>
      <c r="N30" s="160"/>
      <c r="O30" s="160"/>
      <c r="P30" s="160"/>
      <c r="Q30" s="160" t="s">
        <v>61</v>
      </c>
      <c r="R30" s="160"/>
      <c r="S30" s="160"/>
      <c r="T30" s="160"/>
      <c r="U30" s="160" t="s">
        <v>62</v>
      </c>
      <c r="V30" s="160"/>
      <c r="W30" s="160"/>
      <c r="X30" s="160" t="s">
        <v>63</v>
      </c>
      <c r="Y30" s="160"/>
      <c r="Z30" s="160"/>
      <c r="AA30" s="160"/>
      <c r="AB30" s="161" t="s">
        <v>64</v>
      </c>
      <c r="AC30" s="162"/>
      <c r="AD30" s="162"/>
      <c r="AE30" s="162"/>
      <c r="AF30" s="161" t="s">
        <v>65</v>
      </c>
      <c r="AG30" s="162"/>
      <c r="AH30" s="162"/>
      <c r="AI30" s="163"/>
      <c r="AJ30" s="160" t="s">
        <v>66</v>
      </c>
      <c r="AK30" s="160"/>
      <c r="AL30" s="160"/>
      <c r="AM30" s="160" t="s">
        <v>67</v>
      </c>
      <c r="AN30" s="160"/>
      <c r="AO30" s="160"/>
      <c r="AP30" s="160"/>
      <c r="AQ30" s="142"/>
      <c r="AR30" s="142"/>
      <c r="AS30" s="143"/>
    </row>
    <row r="31" spans="1:47" s="48" customFormat="1" ht="11.25" customHeight="1" x14ac:dyDescent="0.2">
      <c r="A31" s="146"/>
      <c r="B31" s="147"/>
      <c r="C31" s="149"/>
      <c r="D31" s="46" t="s">
        <v>68</v>
      </c>
      <c r="E31" s="85">
        <v>1</v>
      </c>
      <c r="F31" s="85">
        <v>2</v>
      </c>
      <c r="G31" s="85">
        <v>3</v>
      </c>
      <c r="H31" s="85">
        <v>4</v>
      </c>
      <c r="I31" s="85">
        <v>5</v>
      </c>
      <c r="J31" s="85">
        <v>6</v>
      </c>
      <c r="K31" s="85">
        <v>7</v>
      </c>
      <c r="L31" s="85">
        <v>8</v>
      </c>
      <c r="M31" s="85">
        <v>9</v>
      </c>
      <c r="N31" s="85">
        <v>10</v>
      </c>
      <c r="O31" s="85">
        <v>11</v>
      </c>
      <c r="P31" s="85">
        <v>12</v>
      </c>
      <c r="Q31" s="85">
        <v>13</v>
      </c>
      <c r="R31" s="85">
        <v>14</v>
      </c>
      <c r="S31" s="85">
        <v>15</v>
      </c>
      <c r="T31" s="85">
        <v>16</v>
      </c>
      <c r="U31" s="85">
        <v>17</v>
      </c>
      <c r="V31" s="85">
        <v>18</v>
      </c>
      <c r="W31" s="85">
        <v>19</v>
      </c>
      <c r="X31" s="85">
        <v>20</v>
      </c>
      <c r="Y31" s="85">
        <v>21</v>
      </c>
      <c r="Z31" s="85">
        <v>22</v>
      </c>
      <c r="AA31" s="85">
        <v>23</v>
      </c>
      <c r="AB31" s="85">
        <v>24</v>
      </c>
      <c r="AC31" s="85">
        <v>25</v>
      </c>
      <c r="AD31" s="85">
        <v>26</v>
      </c>
      <c r="AE31" s="85">
        <v>27</v>
      </c>
      <c r="AF31" s="85">
        <v>28</v>
      </c>
      <c r="AG31" s="85">
        <v>29</v>
      </c>
      <c r="AH31" s="85">
        <v>30</v>
      </c>
      <c r="AI31" s="85">
        <v>31</v>
      </c>
      <c r="AJ31" s="85">
        <v>32</v>
      </c>
      <c r="AK31" s="85">
        <v>33</v>
      </c>
      <c r="AL31" s="85">
        <v>34</v>
      </c>
      <c r="AM31" s="85">
        <v>35</v>
      </c>
      <c r="AN31" s="85">
        <v>36</v>
      </c>
      <c r="AO31" s="85">
        <v>37</v>
      </c>
      <c r="AP31" s="85">
        <v>38</v>
      </c>
      <c r="AQ31" s="142"/>
      <c r="AR31" s="142"/>
      <c r="AS31" s="143"/>
    </row>
    <row r="32" spans="1:47" ht="20.25" customHeight="1" x14ac:dyDescent="0.3">
      <c r="A32" s="154" t="s">
        <v>81</v>
      </c>
      <c r="B32" s="45" t="s">
        <v>70</v>
      </c>
      <c r="C32" s="50">
        <v>2</v>
      </c>
      <c r="D32" s="59"/>
      <c r="E32" s="86"/>
      <c r="F32" s="87" t="s">
        <v>82</v>
      </c>
      <c r="G32" s="83"/>
      <c r="H32" s="88" t="s">
        <v>83</v>
      </c>
      <c r="I32" s="83"/>
      <c r="J32" s="88" t="s">
        <v>82</v>
      </c>
      <c r="K32"/>
      <c r="L32" s="188" t="s">
        <v>83</v>
      </c>
      <c r="M32" s="188"/>
      <c r="N32" s="188" t="s">
        <v>82</v>
      </c>
      <c r="O32" s="188"/>
      <c r="P32" s="188" t="s">
        <v>83</v>
      </c>
      <c r="Q32" s="100"/>
      <c r="R32" s="100" t="s">
        <v>82</v>
      </c>
      <c r="S32" s="100"/>
      <c r="T32" s="100" t="s">
        <v>83</v>
      </c>
      <c r="U32" s="100"/>
      <c r="V32" s="100" t="s">
        <v>82</v>
      </c>
      <c r="W32" s="100"/>
      <c r="X32" s="100" t="s">
        <v>83</v>
      </c>
      <c r="Y32" s="100"/>
      <c r="Z32" s="100" t="s">
        <v>82</v>
      </c>
      <c r="AA32" s="100"/>
      <c r="AB32" s="100" t="s">
        <v>82</v>
      </c>
      <c r="AC32" s="100"/>
      <c r="AD32" s="100" t="s">
        <v>83</v>
      </c>
      <c r="AE32" s="100"/>
      <c r="AF32" s="100" t="s">
        <v>82</v>
      </c>
      <c r="AG32" s="100"/>
      <c r="AH32" s="100" t="s">
        <v>83</v>
      </c>
      <c r="AI32" s="100"/>
      <c r="AJ32" s="100" t="s">
        <v>82</v>
      </c>
      <c r="AK32" s="86"/>
      <c r="AL32" s="86" t="s">
        <v>83</v>
      </c>
      <c r="AM32" s="83"/>
      <c r="AN32" s="83"/>
      <c r="AO32" s="83"/>
      <c r="AP32" s="83"/>
      <c r="AQ32" s="61">
        <f t="shared" ref="AQ32:AQ40" si="2">COUNTA(E32:AP32)</f>
        <v>17</v>
      </c>
      <c r="AR32" s="31">
        <f>34*5</f>
        <v>170</v>
      </c>
      <c r="AS32" s="53">
        <f t="shared" ref="AS32:AS40" si="3">AQ32/AR32</f>
        <v>0.1</v>
      </c>
    </row>
    <row r="33" spans="1:47" ht="20.25" customHeight="1" x14ac:dyDescent="0.25">
      <c r="A33" s="155"/>
      <c r="B33" s="45" t="s">
        <v>72</v>
      </c>
      <c r="C33" s="50">
        <v>2</v>
      </c>
      <c r="D33" s="59"/>
      <c r="E33" s="60"/>
      <c r="F33" s="31"/>
      <c r="G33" s="31"/>
      <c r="H33" s="31" t="s">
        <v>83</v>
      </c>
      <c r="I33" s="31"/>
      <c r="J33" s="31" t="s">
        <v>82</v>
      </c>
      <c r="K33" s="188"/>
      <c r="L33" s="188" t="s">
        <v>83</v>
      </c>
      <c r="M33" s="188"/>
      <c r="N33" s="188" t="s">
        <v>82</v>
      </c>
      <c r="O33" s="188"/>
      <c r="P33" s="188" t="s">
        <v>83</v>
      </c>
      <c r="Q33" s="100"/>
      <c r="R33" s="189" t="s">
        <v>82</v>
      </c>
      <c r="S33" s="189"/>
      <c r="T33" s="189" t="s">
        <v>83</v>
      </c>
      <c r="U33" s="100"/>
      <c r="V33" s="189" t="s">
        <v>82</v>
      </c>
      <c r="W33" s="189"/>
      <c r="X33" s="100" t="s">
        <v>83</v>
      </c>
      <c r="Y33" s="189"/>
      <c r="Z33" s="189" t="s">
        <v>82</v>
      </c>
      <c r="AA33" s="189"/>
      <c r="AB33" s="100" t="s">
        <v>82</v>
      </c>
      <c r="AC33" s="189"/>
      <c r="AD33" s="189" t="s">
        <v>83</v>
      </c>
      <c r="AE33" s="100"/>
      <c r="AF33" s="100"/>
      <c r="AG33" s="189"/>
      <c r="AH33" s="189" t="s">
        <v>83</v>
      </c>
      <c r="AI33" s="189"/>
      <c r="AJ33" s="100" t="s">
        <v>82</v>
      </c>
      <c r="AK33" s="55"/>
      <c r="AL33" s="55" t="s">
        <v>83</v>
      </c>
      <c r="AM33" s="31"/>
      <c r="AN33" s="31"/>
      <c r="AO33" s="31"/>
      <c r="AP33" s="31"/>
      <c r="AQ33" s="52">
        <f t="shared" si="2"/>
        <v>15</v>
      </c>
      <c r="AR33" s="31">
        <f>34*4</f>
        <v>136</v>
      </c>
      <c r="AS33" s="53">
        <f t="shared" si="3"/>
        <v>0.11029411764705882</v>
      </c>
    </row>
    <row r="34" spans="1:47" ht="20.25" customHeight="1" x14ac:dyDescent="0.25">
      <c r="A34" s="155"/>
      <c r="B34" s="45" t="s">
        <v>73</v>
      </c>
      <c r="C34" s="50">
        <v>2</v>
      </c>
      <c r="D34" s="59"/>
      <c r="E34" s="60"/>
      <c r="F34" s="60"/>
      <c r="G34" s="60"/>
      <c r="H34" s="55"/>
      <c r="J34" s="60"/>
      <c r="K34" s="100"/>
      <c r="L34" s="100" t="s">
        <v>71</v>
      </c>
      <c r="M34" s="100"/>
      <c r="N34" s="100"/>
      <c r="O34" s="100"/>
      <c r="P34" s="100"/>
      <c r="Q34" s="100"/>
      <c r="R34" s="189"/>
      <c r="S34" s="189"/>
      <c r="T34" s="189" t="s">
        <v>71</v>
      </c>
      <c r="U34" s="100"/>
      <c r="V34" s="189"/>
      <c r="W34" s="189"/>
      <c r="X34" s="100"/>
      <c r="Y34" s="189"/>
      <c r="Z34" s="189"/>
      <c r="AA34" s="189"/>
      <c r="AB34" s="189"/>
      <c r="AC34" s="189" t="s">
        <v>71</v>
      </c>
      <c r="AD34" s="100"/>
      <c r="AE34" s="100"/>
      <c r="AF34" s="100"/>
      <c r="AG34" s="100"/>
      <c r="AH34" s="188"/>
      <c r="AI34" s="188"/>
      <c r="AJ34" s="188"/>
      <c r="AK34" s="55" t="s">
        <v>71</v>
      </c>
      <c r="AL34" s="55"/>
      <c r="AM34" s="31"/>
      <c r="AN34" s="31"/>
      <c r="AO34" s="31"/>
      <c r="AP34" s="31"/>
      <c r="AQ34" s="61">
        <f t="shared" si="2"/>
        <v>4</v>
      </c>
      <c r="AR34" s="31">
        <f>34*4</f>
        <v>136</v>
      </c>
      <c r="AS34" s="53">
        <f t="shared" si="3"/>
        <v>2.9411764705882353E-2</v>
      </c>
    </row>
    <row r="35" spans="1:47" ht="20.25" customHeight="1" x14ac:dyDescent="0.25">
      <c r="A35" s="155"/>
      <c r="B35" s="45" t="s">
        <v>74</v>
      </c>
      <c r="C35" s="50">
        <v>2</v>
      </c>
      <c r="D35" s="59"/>
      <c r="E35" s="60"/>
      <c r="F35" s="55"/>
      <c r="G35" s="55"/>
      <c r="H35" s="55"/>
      <c r="I35" s="60"/>
      <c r="J35" s="55"/>
      <c r="K35" s="55"/>
      <c r="L35" s="55"/>
      <c r="M35" s="60"/>
      <c r="N35" s="55"/>
      <c r="O35" s="55"/>
      <c r="P35" s="55"/>
      <c r="Q35" s="55"/>
      <c r="R35" s="55"/>
      <c r="S35" s="55" t="s">
        <v>84</v>
      </c>
      <c r="T35" s="55"/>
      <c r="U35" s="60"/>
      <c r="V35" s="55"/>
      <c r="W35" s="55"/>
      <c r="X35" s="60"/>
      <c r="Y35" s="55"/>
      <c r="Z35" s="55"/>
      <c r="AA35" s="55"/>
      <c r="AB35" s="55"/>
      <c r="AC35" s="55"/>
      <c r="AD35" s="55"/>
      <c r="AE35" s="60"/>
      <c r="AF35" s="60"/>
      <c r="AG35" s="31"/>
      <c r="AH35" s="31"/>
      <c r="AI35" s="31"/>
      <c r="AJ35" s="31"/>
      <c r="AK35" s="55"/>
      <c r="AL35" s="55" t="s">
        <v>84</v>
      </c>
      <c r="AM35" s="31"/>
      <c r="AN35" s="31"/>
      <c r="AO35" s="31"/>
      <c r="AP35" s="31"/>
      <c r="AQ35" s="52">
        <f t="shared" si="2"/>
        <v>2</v>
      </c>
      <c r="AR35" s="31">
        <f>34*2</f>
        <v>68</v>
      </c>
      <c r="AS35" s="53">
        <f t="shared" si="3"/>
        <v>2.9411764705882353E-2</v>
      </c>
    </row>
    <row r="36" spans="1:47" ht="24" customHeight="1" x14ac:dyDescent="0.25">
      <c r="A36" s="155"/>
      <c r="B36" s="62" t="s">
        <v>85</v>
      </c>
      <c r="C36" s="50">
        <v>2</v>
      </c>
      <c r="D36" s="59"/>
      <c r="E36" s="60"/>
      <c r="F36" s="55"/>
      <c r="G36" s="55"/>
      <c r="H36" s="55"/>
      <c r="I36" s="60"/>
      <c r="J36" s="55"/>
      <c r="K36" s="55"/>
      <c r="L36" s="55"/>
      <c r="M36" s="60"/>
      <c r="N36" s="55"/>
      <c r="O36" s="55"/>
      <c r="P36" s="55"/>
      <c r="Q36" s="60"/>
      <c r="R36" s="55"/>
      <c r="S36" s="55"/>
      <c r="T36" s="55"/>
      <c r="U36" s="60"/>
      <c r="V36" s="55"/>
      <c r="W36" s="55"/>
      <c r="X36" s="60"/>
      <c r="Y36" s="55"/>
      <c r="Z36" s="55"/>
      <c r="AA36" s="55"/>
      <c r="AB36" s="60"/>
      <c r="AC36" s="55"/>
      <c r="AD36" s="31"/>
      <c r="AE36" s="60"/>
      <c r="AF36" s="60"/>
      <c r="AG36" s="55"/>
      <c r="AH36" s="55"/>
      <c r="AI36" s="31"/>
      <c r="AJ36" s="60"/>
      <c r="AK36" s="55"/>
      <c r="AL36" s="55"/>
      <c r="AM36" s="31"/>
      <c r="AN36" s="31"/>
      <c r="AO36" s="31"/>
      <c r="AP36" s="31"/>
      <c r="AQ36" s="61">
        <f t="shared" si="2"/>
        <v>0</v>
      </c>
      <c r="AR36" s="31">
        <f>34*2</f>
        <v>68</v>
      </c>
      <c r="AS36" s="53">
        <f t="shared" si="3"/>
        <v>0</v>
      </c>
    </row>
    <row r="37" spans="1:47" ht="20.25" customHeight="1" x14ac:dyDescent="0.25">
      <c r="A37" s="155"/>
      <c r="B37" s="45" t="s">
        <v>75</v>
      </c>
      <c r="C37" s="50">
        <v>2</v>
      </c>
      <c r="D37" s="59"/>
      <c r="E37" s="60"/>
      <c r="F37" s="55"/>
      <c r="G37" s="55"/>
      <c r="H37" s="55"/>
      <c r="I37" s="60"/>
      <c r="J37" s="55"/>
      <c r="K37" s="55"/>
      <c r="L37" s="55"/>
      <c r="M37" s="60"/>
      <c r="N37" s="55"/>
      <c r="O37" s="55"/>
      <c r="P37" s="55"/>
      <c r="Q37" s="60"/>
      <c r="R37" s="55"/>
      <c r="S37" s="55"/>
      <c r="T37" s="55"/>
      <c r="U37" s="60"/>
      <c r="V37" s="55"/>
      <c r="W37" s="55"/>
      <c r="X37" s="60"/>
      <c r="Y37" s="55"/>
      <c r="Z37" s="55"/>
      <c r="AA37" s="31"/>
      <c r="AB37" s="60"/>
      <c r="AC37" s="55"/>
      <c r="AD37" s="55"/>
      <c r="AE37" s="60"/>
      <c r="AF37" s="60"/>
      <c r="AG37" s="55"/>
      <c r="AH37" s="55"/>
      <c r="AI37" s="55"/>
      <c r="AJ37" s="31"/>
      <c r="AK37" s="55"/>
      <c r="AL37" s="55"/>
      <c r="AM37" s="31"/>
      <c r="AN37" s="31"/>
      <c r="AO37" s="31"/>
      <c r="AP37" s="31"/>
      <c r="AQ37" s="52">
        <f t="shared" si="2"/>
        <v>0</v>
      </c>
      <c r="AR37" s="31">
        <f>34*1</f>
        <v>34</v>
      </c>
      <c r="AS37" s="53">
        <f t="shared" si="3"/>
        <v>0</v>
      </c>
    </row>
    <row r="38" spans="1:47" s="37" customFormat="1" ht="20.25" customHeight="1" x14ac:dyDescent="0.25">
      <c r="A38" s="155"/>
      <c r="B38" s="45" t="s">
        <v>76</v>
      </c>
      <c r="C38" s="50">
        <v>2</v>
      </c>
      <c r="D38" s="63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1">
        <f t="shared" si="2"/>
        <v>0</v>
      </c>
      <c r="AR38" s="31">
        <f>34*1</f>
        <v>34</v>
      </c>
      <c r="AS38" s="53">
        <f t="shared" si="3"/>
        <v>0</v>
      </c>
    </row>
    <row r="39" spans="1:47" ht="20.25" customHeight="1" x14ac:dyDescent="0.25">
      <c r="A39" s="155"/>
      <c r="B39" s="45" t="s">
        <v>77</v>
      </c>
      <c r="C39" s="50">
        <v>2</v>
      </c>
      <c r="D39" s="59"/>
      <c r="E39" s="60"/>
      <c r="F39" s="60"/>
      <c r="G39" s="60"/>
      <c r="H39" s="55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31"/>
      <c r="AN39" s="31"/>
      <c r="AO39" s="31"/>
      <c r="AP39" s="31"/>
      <c r="AQ39" s="52">
        <f t="shared" si="2"/>
        <v>0</v>
      </c>
      <c r="AR39" s="31">
        <f>34*1</f>
        <v>34</v>
      </c>
      <c r="AS39" s="53">
        <f t="shared" si="3"/>
        <v>0</v>
      </c>
    </row>
    <row r="40" spans="1:47" ht="24.75" customHeight="1" x14ac:dyDescent="0.25">
      <c r="A40" s="155"/>
      <c r="B40" s="47" t="s">
        <v>78</v>
      </c>
      <c r="C40" s="50">
        <v>2</v>
      </c>
      <c r="D40" s="59"/>
      <c r="E40" s="60"/>
      <c r="F40" s="55"/>
      <c r="G40" s="55"/>
      <c r="H40" s="31"/>
      <c r="I40" s="55"/>
      <c r="J40" s="55"/>
      <c r="K40" s="55"/>
      <c r="L40" s="55" t="s">
        <v>79</v>
      </c>
      <c r="M40" s="60"/>
      <c r="N40" s="55"/>
      <c r="O40" s="55"/>
      <c r="P40" s="55"/>
      <c r="Q40" s="60"/>
      <c r="R40" s="55"/>
      <c r="S40" s="55"/>
      <c r="T40" s="55" t="s">
        <v>79</v>
      </c>
      <c r="U40" s="60"/>
      <c r="V40" s="55"/>
      <c r="W40" s="55"/>
      <c r="X40" s="60"/>
      <c r="Y40" s="55"/>
      <c r="Z40" s="55"/>
      <c r="AA40" s="55"/>
      <c r="AB40" s="31"/>
      <c r="AC40" s="31"/>
      <c r="AD40" s="31"/>
      <c r="AE40" s="60" t="s">
        <v>79</v>
      </c>
      <c r="AF40" s="60"/>
      <c r="AG40" s="55"/>
      <c r="AH40" s="55"/>
      <c r="AI40" s="55"/>
      <c r="AJ40" s="60"/>
      <c r="AK40" s="55"/>
      <c r="AL40" s="55" t="s">
        <v>79</v>
      </c>
      <c r="AM40" s="31"/>
      <c r="AN40" s="31"/>
      <c r="AO40" s="31"/>
      <c r="AP40" s="31"/>
      <c r="AQ40" s="52">
        <f t="shared" si="2"/>
        <v>4</v>
      </c>
      <c r="AR40" s="31">
        <f>34*2</f>
        <v>68</v>
      </c>
      <c r="AS40" s="53">
        <f t="shared" si="3"/>
        <v>5.8823529411764705E-2</v>
      </c>
    </row>
    <row r="41" spans="1:47" s="9" customFormat="1" ht="63" customHeight="1" x14ac:dyDescent="0.3">
      <c r="A41" s="10" t="s">
        <v>25</v>
      </c>
      <c r="B41" s="10"/>
      <c r="C41" s="91">
        <v>45897</v>
      </c>
      <c r="D41" s="10"/>
      <c r="E41" s="10" t="s">
        <v>26</v>
      </c>
      <c r="F41" s="10"/>
      <c r="G41" s="10"/>
      <c r="H41" s="10"/>
      <c r="L41" s="11" t="s">
        <v>27</v>
      </c>
      <c r="AC41" s="12"/>
      <c r="AD41" s="12"/>
      <c r="AL41" s="12"/>
      <c r="AM41" s="12"/>
      <c r="AN41" s="12"/>
      <c r="AO41" s="12"/>
      <c r="AP41" s="12"/>
      <c r="AQ41" s="12"/>
      <c r="AR41" s="12"/>
      <c r="AS41" s="12"/>
    </row>
    <row r="42" spans="1:47" ht="21.75" customHeight="1" x14ac:dyDescent="0.45">
      <c r="A42" s="13" t="s">
        <v>28</v>
      </c>
      <c r="B42" s="14" t="s">
        <v>115</v>
      </c>
      <c r="C42" s="15"/>
      <c r="D42" s="95"/>
      <c r="F42" s="10"/>
      <c r="G42" s="17" t="s">
        <v>29</v>
      </c>
      <c r="H42" s="10"/>
      <c r="I42" s="18"/>
      <c r="J42" s="18"/>
      <c r="K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L42" s="19"/>
      <c r="AM42" s="19"/>
      <c r="AN42" s="19"/>
      <c r="AO42" s="20"/>
      <c r="AP42" s="20"/>
      <c r="AQ42" s="20"/>
      <c r="AR42" s="20"/>
      <c r="AS42" s="20"/>
    </row>
    <row r="43" spans="1:47" ht="40.5" customHeight="1" x14ac:dyDescent="0.3">
      <c r="A43" s="13" t="s">
        <v>30</v>
      </c>
      <c r="B43" s="21" t="s">
        <v>116</v>
      </c>
      <c r="D43" s="95"/>
      <c r="E43" s="22"/>
      <c r="F43" s="22"/>
      <c r="G43" s="122" t="s">
        <v>31</v>
      </c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4"/>
      <c r="X43" s="125" t="s">
        <v>32</v>
      </c>
      <c r="Y43" s="126"/>
      <c r="Z43" s="126"/>
      <c r="AA43" s="126"/>
      <c r="AB43" s="127"/>
      <c r="AC43" s="128" t="s">
        <v>33</v>
      </c>
      <c r="AD43" s="129"/>
      <c r="AE43" s="129"/>
      <c r="AF43" s="129"/>
      <c r="AG43" s="129"/>
      <c r="AH43" s="129"/>
      <c r="AI43" s="129"/>
      <c r="AJ43" s="129"/>
      <c r="AK43" s="129"/>
      <c r="AL43" s="129"/>
      <c r="AM43" s="130"/>
      <c r="AN43" s="137" t="s">
        <v>34</v>
      </c>
      <c r="AO43" s="137"/>
      <c r="AP43" s="23" t="s">
        <v>35</v>
      </c>
      <c r="AQ43" s="23"/>
      <c r="AR43" s="24"/>
      <c r="AU43" s="25"/>
    </row>
    <row r="44" spans="1:47" ht="22.5" customHeight="1" x14ac:dyDescent="0.25">
      <c r="B44" s="138" t="s">
        <v>36</v>
      </c>
      <c r="C44" s="138"/>
      <c r="F44" s="26"/>
      <c r="G44" s="27" t="s">
        <v>37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101" t="s">
        <v>38</v>
      </c>
      <c r="Y44" s="102"/>
      <c r="Z44" s="102"/>
      <c r="AA44" s="102"/>
      <c r="AB44" s="103"/>
      <c r="AC44" s="131"/>
      <c r="AD44" s="132"/>
      <c r="AE44" s="132"/>
      <c r="AF44" s="132"/>
      <c r="AG44" s="132"/>
      <c r="AH44" s="132"/>
      <c r="AI44" s="132"/>
      <c r="AJ44" s="132"/>
      <c r="AK44" s="132"/>
      <c r="AL44" s="132"/>
      <c r="AM44" s="133"/>
      <c r="AN44" s="137"/>
      <c r="AO44" s="137"/>
      <c r="AP44" s="106" t="s">
        <v>39</v>
      </c>
      <c r="AQ44" s="106"/>
      <c r="AU44" s="25"/>
    </row>
    <row r="45" spans="1:47" ht="42.75" customHeight="1" x14ac:dyDescent="0.25">
      <c r="A45" s="29" t="s">
        <v>40</v>
      </c>
      <c r="B45" s="14" t="s">
        <v>118</v>
      </c>
      <c r="C45" s="30" t="s">
        <v>41</v>
      </c>
      <c r="D45" s="31"/>
      <c r="F45" s="26"/>
      <c r="G45" s="107" t="s">
        <v>42</v>
      </c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9"/>
      <c r="X45" s="104"/>
      <c r="Y45" s="104"/>
      <c r="Z45" s="104"/>
      <c r="AA45" s="104"/>
      <c r="AB45" s="105"/>
      <c r="AC45" s="134"/>
      <c r="AD45" s="135"/>
      <c r="AE45" s="135"/>
      <c r="AF45" s="135"/>
      <c r="AG45" s="135"/>
      <c r="AH45" s="135"/>
      <c r="AI45" s="135"/>
      <c r="AJ45" s="135"/>
      <c r="AK45" s="135"/>
      <c r="AL45" s="135"/>
      <c r="AM45" s="136"/>
      <c r="AN45" s="137"/>
      <c r="AO45" s="137"/>
      <c r="AP45" s="116" t="s">
        <v>30</v>
      </c>
      <c r="AQ45" s="117"/>
      <c r="AU45" s="25"/>
    </row>
    <row r="46" spans="1:47" ht="35.25" customHeight="1" x14ac:dyDescent="0.25">
      <c r="A46" s="32" t="s">
        <v>43</v>
      </c>
      <c r="B46" s="90">
        <v>45897</v>
      </c>
      <c r="C46" s="30" t="s">
        <v>44</v>
      </c>
      <c r="D46" s="33"/>
      <c r="E46" s="34"/>
      <c r="F46" s="26"/>
      <c r="G46" s="110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2"/>
      <c r="X46" s="118" t="s">
        <v>45</v>
      </c>
      <c r="Y46" s="119"/>
      <c r="Z46" s="119"/>
      <c r="AA46" s="119"/>
      <c r="AB46" s="119"/>
      <c r="AC46" s="35" t="s">
        <v>46</v>
      </c>
      <c r="AD46" s="36"/>
      <c r="AE46" s="36"/>
      <c r="AF46" s="36"/>
      <c r="AG46" s="36"/>
      <c r="AH46" s="19"/>
    </row>
    <row r="47" spans="1:47" ht="26.25" customHeight="1" x14ac:dyDescent="0.25">
      <c r="A47" s="120" t="s">
        <v>47</v>
      </c>
      <c r="B47" s="120"/>
      <c r="C47" s="121" t="s">
        <v>117</v>
      </c>
      <c r="D47" s="121"/>
      <c r="F47" s="26"/>
      <c r="G47" s="113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5"/>
      <c r="Y47" s="37"/>
      <c r="AB47" s="37"/>
      <c r="AC47" s="38" t="s">
        <v>48</v>
      </c>
      <c r="AP47" s="39"/>
      <c r="AQ47" s="39"/>
      <c r="AR47" s="39"/>
    </row>
    <row r="48" spans="1:47" ht="22.5" customHeight="1" x14ac:dyDescent="0.3">
      <c r="A48" s="40"/>
      <c r="B48" s="40"/>
      <c r="C48" s="40"/>
      <c r="D48" s="41"/>
      <c r="E48" s="41"/>
      <c r="F48" s="41"/>
      <c r="G48" s="41"/>
      <c r="H48" s="41"/>
      <c r="I48" s="40"/>
      <c r="X48" s="40"/>
      <c r="Z48" s="42"/>
      <c r="AA48" s="42"/>
      <c r="AB48" s="42"/>
      <c r="AC48" s="43" t="s">
        <v>49</v>
      </c>
      <c r="AD48" s="39"/>
      <c r="AE48" s="39"/>
      <c r="AF48" s="39"/>
      <c r="AG48" s="39"/>
      <c r="AH48" s="39"/>
      <c r="AI48" s="39"/>
      <c r="AJ48" s="39"/>
      <c r="AK48" s="19"/>
      <c r="AL48" s="44"/>
      <c r="AM48" s="39"/>
      <c r="AN48" s="39"/>
      <c r="AO48" s="39"/>
      <c r="AP48" s="39"/>
      <c r="AQ48" s="39"/>
      <c r="AR48" s="39"/>
      <c r="AS48" s="19"/>
    </row>
    <row r="49" spans="1:47" ht="27" customHeight="1" x14ac:dyDescent="0.25">
      <c r="A49" s="58"/>
      <c r="B49" s="64"/>
      <c r="C49" s="64"/>
      <c r="D49" s="64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8"/>
      <c r="AN49" s="58"/>
      <c r="AO49" s="58"/>
      <c r="AP49" s="58"/>
      <c r="AQ49" s="58"/>
      <c r="AR49" s="58"/>
      <c r="AS49" s="58"/>
    </row>
    <row r="50" spans="1:47" ht="114" customHeight="1" x14ac:dyDescent="0.25">
      <c r="A50" s="164" t="s">
        <v>86</v>
      </c>
      <c r="B50" s="164"/>
      <c r="C50" s="164"/>
      <c r="D50" s="164"/>
      <c r="E50" s="165" t="s">
        <v>51</v>
      </c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7"/>
      <c r="AQ50" s="142" t="s">
        <v>52</v>
      </c>
      <c r="AR50" s="142" t="s">
        <v>53</v>
      </c>
      <c r="AS50" s="143" t="s">
        <v>54</v>
      </c>
    </row>
    <row r="51" spans="1:47" s="37" customFormat="1" ht="12.75" customHeight="1" x14ac:dyDescent="0.25">
      <c r="A51" s="144" t="s">
        <v>55</v>
      </c>
      <c r="B51" s="145"/>
      <c r="C51" s="148" t="s">
        <v>56</v>
      </c>
      <c r="D51" s="46" t="s">
        <v>57</v>
      </c>
      <c r="E51" s="150" t="s">
        <v>58</v>
      </c>
      <c r="F51" s="150"/>
      <c r="G51" s="150"/>
      <c r="H51" s="150"/>
      <c r="I51" s="150" t="s">
        <v>59</v>
      </c>
      <c r="J51" s="150"/>
      <c r="K51" s="150"/>
      <c r="L51" s="150"/>
      <c r="M51" s="150" t="s">
        <v>60</v>
      </c>
      <c r="N51" s="150"/>
      <c r="O51" s="150"/>
      <c r="P51" s="150"/>
      <c r="Q51" s="150" t="s">
        <v>61</v>
      </c>
      <c r="R51" s="150"/>
      <c r="S51" s="150"/>
      <c r="T51" s="150"/>
      <c r="U51" s="150" t="s">
        <v>62</v>
      </c>
      <c r="V51" s="150"/>
      <c r="W51" s="150"/>
      <c r="X51" s="150" t="s">
        <v>63</v>
      </c>
      <c r="Y51" s="150"/>
      <c r="Z51" s="150"/>
      <c r="AA51" s="150"/>
      <c r="AB51" s="151" t="s">
        <v>64</v>
      </c>
      <c r="AC51" s="152"/>
      <c r="AD51" s="152"/>
      <c r="AE51" s="152"/>
      <c r="AF51" s="151" t="s">
        <v>65</v>
      </c>
      <c r="AG51" s="152"/>
      <c r="AH51" s="152"/>
      <c r="AI51" s="153"/>
      <c r="AJ51" s="150" t="s">
        <v>66</v>
      </c>
      <c r="AK51" s="150"/>
      <c r="AL51" s="150"/>
      <c r="AM51" s="150" t="s">
        <v>67</v>
      </c>
      <c r="AN51" s="150"/>
      <c r="AO51" s="150"/>
      <c r="AP51" s="150"/>
      <c r="AQ51" s="142"/>
      <c r="AR51" s="142"/>
      <c r="AS51" s="143"/>
    </row>
    <row r="52" spans="1:47" s="37" customFormat="1" ht="16.5" customHeight="1" x14ac:dyDescent="0.25">
      <c r="A52" s="146"/>
      <c r="B52" s="147"/>
      <c r="C52" s="149"/>
      <c r="D52" s="46" t="s">
        <v>68</v>
      </c>
      <c r="E52" s="49">
        <v>1</v>
      </c>
      <c r="F52" s="49">
        <v>2</v>
      </c>
      <c r="G52" s="49">
        <v>3</v>
      </c>
      <c r="H52" s="49">
        <v>4</v>
      </c>
      <c r="I52" s="49">
        <v>5</v>
      </c>
      <c r="J52" s="49">
        <v>6</v>
      </c>
      <c r="K52" s="49">
        <v>7</v>
      </c>
      <c r="L52" s="49">
        <v>8</v>
      </c>
      <c r="M52" s="49">
        <v>9</v>
      </c>
      <c r="N52" s="49">
        <v>10</v>
      </c>
      <c r="O52" s="49">
        <v>11</v>
      </c>
      <c r="P52" s="49">
        <v>12</v>
      </c>
      <c r="Q52" s="49">
        <v>13</v>
      </c>
      <c r="R52" s="49">
        <v>14</v>
      </c>
      <c r="S52" s="49">
        <v>15</v>
      </c>
      <c r="T52" s="49">
        <v>16</v>
      </c>
      <c r="U52" s="49">
        <v>17</v>
      </c>
      <c r="V52" s="49">
        <v>18</v>
      </c>
      <c r="W52" s="49">
        <v>19</v>
      </c>
      <c r="X52" s="49">
        <v>20</v>
      </c>
      <c r="Y52" s="49">
        <v>21</v>
      </c>
      <c r="Z52" s="49">
        <v>22</v>
      </c>
      <c r="AA52" s="49">
        <v>23</v>
      </c>
      <c r="AB52" s="49">
        <v>24</v>
      </c>
      <c r="AC52" s="49">
        <v>25</v>
      </c>
      <c r="AD52" s="49">
        <v>26</v>
      </c>
      <c r="AE52" s="49">
        <v>27</v>
      </c>
      <c r="AF52" s="49">
        <v>28</v>
      </c>
      <c r="AG52" s="49">
        <v>29</v>
      </c>
      <c r="AH52" s="49">
        <v>30</v>
      </c>
      <c r="AI52" s="49">
        <v>31</v>
      </c>
      <c r="AJ52" s="49">
        <v>32</v>
      </c>
      <c r="AK52" s="49">
        <v>33</v>
      </c>
      <c r="AL52" s="49">
        <v>34</v>
      </c>
      <c r="AM52" s="49">
        <v>35</v>
      </c>
      <c r="AN52" s="49">
        <v>36</v>
      </c>
      <c r="AO52" s="49">
        <v>37</v>
      </c>
      <c r="AP52" s="49">
        <v>38</v>
      </c>
      <c r="AQ52" s="142"/>
      <c r="AR52" s="142"/>
      <c r="AS52" s="143"/>
    </row>
    <row r="53" spans="1:47" s="48" customFormat="1" ht="11.25" customHeight="1" x14ac:dyDescent="0.25">
      <c r="A53" s="154" t="s">
        <v>81</v>
      </c>
      <c r="B53" s="45" t="s">
        <v>70</v>
      </c>
      <c r="C53" s="50">
        <v>3</v>
      </c>
      <c r="D53" s="59"/>
      <c r="E53" s="60"/>
      <c r="F53" s="65"/>
      <c r="G53" s="31"/>
      <c r="H53" s="31"/>
      <c r="I53" s="31"/>
      <c r="J53" s="31" t="s">
        <v>87</v>
      </c>
      <c r="K53" s="31"/>
      <c r="L53" s="31" t="s">
        <v>87</v>
      </c>
      <c r="M53" s="31"/>
      <c r="N53" s="31"/>
      <c r="O53" s="31" t="s">
        <v>88</v>
      </c>
      <c r="P53" s="31"/>
      <c r="Q53" s="60" t="s">
        <v>79</v>
      </c>
      <c r="R53" s="60"/>
      <c r="S53" s="60"/>
      <c r="T53" s="60" t="s">
        <v>88</v>
      </c>
      <c r="U53" s="60"/>
      <c r="V53" s="60" t="s">
        <v>87</v>
      </c>
      <c r="W53" s="60"/>
      <c r="X53" s="60"/>
      <c r="Y53" s="60" t="s">
        <v>87</v>
      </c>
      <c r="Z53" s="60"/>
      <c r="AA53" s="60"/>
      <c r="AB53" s="60"/>
      <c r="AC53" s="60" t="s">
        <v>88</v>
      </c>
      <c r="AD53" s="60"/>
      <c r="AE53" s="60"/>
      <c r="AF53" s="60"/>
      <c r="AG53" s="60"/>
      <c r="AH53" s="60"/>
      <c r="AI53" s="60"/>
      <c r="AJ53" s="60"/>
      <c r="AK53" s="60" t="s">
        <v>79</v>
      </c>
      <c r="AL53" s="60"/>
      <c r="AM53" s="31"/>
      <c r="AN53" s="31"/>
      <c r="AO53" s="31"/>
      <c r="AP53" s="31"/>
      <c r="AQ53" s="61">
        <f t="shared" ref="AQ53:AQ61" si="4">COUNTA(E53:AP53)</f>
        <v>9</v>
      </c>
      <c r="AR53" s="31">
        <f>34*5</f>
        <v>170</v>
      </c>
      <c r="AS53" s="53">
        <f t="shared" ref="AS53:AS61" si="5">AQ53/AR53</f>
        <v>5.2941176470588235E-2</v>
      </c>
    </row>
    <row r="54" spans="1:47" s="48" customFormat="1" ht="15" customHeight="1" x14ac:dyDescent="0.25">
      <c r="A54" s="155"/>
      <c r="B54" s="45" t="s">
        <v>72</v>
      </c>
      <c r="C54" s="50">
        <v>3</v>
      </c>
      <c r="D54" s="59"/>
      <c r="E54" s="66"/>
      <c r="F54" s="67" t="s">
        <v>79</v>
      </c>
      <c r="G54" s="68"/>
      <c r="H54" s="31"/>
      <c r="I54" s="31"/>
      <c r="J54" s="31"/>
      <c r="K54" s="31" t="s">
        <v>79</v>
      </c>
      <c r="L54" s="31"/>
      <c r="M54" s="31"/>
      <c r="N54" s="31"/>
      <c r="O54" s="31"/>
      <c r="P54" s="31"/>
      <c r="Q54" s="60"/>
      <c r="R54" s="55"/>
      <c r="S54" s="55" t="s">
        <v>89</v>
      </c>
      <c r="T54" s="55"/>
      <c r="U54" s="60"/>
      <c r="V54" s="55"/>
      <c r="W54" s="55"/>
      <c r="X54" s="60" t="s">
        <v>89</v>
      </c>
      <c r="Y54" s="55"/>
      <c r="Z54" s="55"/>
      <c r="AA54" s="55"/>
      <c r="AB54" s="60" t="s">
        <v>79</v>
      </c>
      <c r="AC54" s="55" t="s">
        <v>84</v>
      </c>
      <c r="AD54" s="55"/>
      <c r="AE54" s="60" t="s">
        <v>84</v>
      </c>
      <c r="AF54" s="60"/>
      <c r="AG54" s="55"/>
      <c r="AH54" s="55"/>
      <c r="AI54" s="55" t="s">
        <v>79</v>
      </c>
      <c r="AJ54" s="60"/>
      <c r="AK54" s="55"/>
      <c r="AL54" s="55" t="s">
        <v>79</v>
      </c>
      <c r="AM54" s="31"/>
      <c r="AN54" s="31"/>
      <c r="AO54" s="31"/>
      <c r="AP54" s="31"/>
      <c r="AQ54" s="52">
        <f t="shared" si="4"/>
        <v>9</v>
      </c>
      <c r="AR54" s="31">
        <f>34*4</f>
        <v>136</v>
      </c>
      <c r="AS54" s="53">
        <f t="shared" si="5"/>
        <v>6.6176470588235295E-2</v>
      </c>
    </row>
    <row r="55" spans="1:47" s="48" customFormat="1" ht="26.4" x14ac:dyDescent="0.25">
      <c r="A55" s="155"/>
      <c r="B55" s="45" t="s">
        <v>73</v>
      </c>
      <c r="C55" s="50">
        <v>3</v>
      </c>
      <c r="D55" s="59"/>
      <c r="E55" s="60"/>
      <c r="F55" s="69"/>
      <c r="G55" s="60"/>
      <c r="H55" s="55" t="s">
        <v>84</v>
      </c>
      <c r="I55" s="8"/>
      <c r="J55" s="60"/>
      <c r="K55" s="60"/>
      <c r="L55" s="60"/>
      <c r="M55" s="60"/>
      <c r="N55" s="60"/>
      <c r="O55" s="60"/>
      <c r="P55" s="60" t="s">
        <v>84</v>
      </c>
      <c r="Q55" s="60"/>
      <c r="R55" s="55" t="s">
        <v>84</v>
      </c>
      <c r="S55" s="55"/>
      <c r="T55" s="55"/>
      <c r="U55" s="60"/>
      <c r="V55" s="55"/>
      <c r="W55" s="55"/>
      <c r="X55" s="60"/>
      <c r="Y55" s="55"/>
      <c r="Z55" s="55"/>
      <c r="AA55" s="55"/>
      <c r="AB55" s="55"/>
      <c r="AC55" s="55"/>
      <c r="AD55" s="60"/>
      <c r="AE55" s="60"/>
      <c r="AF55" s="60"/>
      <c r="AG55" s="60"/>
      <c r="AH55" s="31" t="s">
        <v>84</v>
      </c>
      <c r="AI55" s="31"/>
      <c r="AJ55" s="31"/>
      <c r="AK55" s="55" t="s">
        <v>84</v>
      </c>
      <c r="AL55" s="55"/>
      <c r="AM55" s="31"/>
      <c r="AN55" s="31"/>
      <c r="AO55" s="31"/>
      <c r="AP55" s="31"/>
      <c r="AQ55" s="61">
        <f t="shared" si="4"/>
        <v>5</v>
      </c>
      <c r="AR55" s="31">
        <f>34*4</f>
        <v>136</v>
      </c>
      <c r="AS55" s="53">
        <f t="shared" si="5"/>
        <v>3.6764705882352942E-2</v>
      </c>
    </row>
    <row r="56" spans="1:47" ht="12.75" customHeight="1" x14ac:dyDescent="0.25">
      <c r="A56" s="155"/>
      <c r="B56" s="45" t="s">
        <v>74</v>
      </c>
      <c r="C56" s="50">
        <v>3</v>
      </c>
      <c r="D56" s="59"/>
      <c r="E56" s="60"/>
      <c r="F56" s="55"/>
      <c r="G56" s="55"/>
      <c r="H56" s="55"/>
      <c r="I56" s="60"/>
      <c r="J56" s="55"/>
      <c r="K56" s="55"/>
      <c r="L56" s="55"/>
      <c r="M56" s="60"/>
      <c r="N56" s="55"/>
      <c r="O56" s="55"/>
      <c r="P56" s="55"/>
      <c r="Q56" s="55"/>
      <c r="R56" s="55"/>
      <c r="S56" s="55"/>
      <c r="T56" s="55" t="s">
        <v>84</v>
      </c>
      <c r="U56" s="60"/>
      <c r="V56" s="55"/>
      <c r="W56" s="55"/>
      <c r="X56" s="60"/>
      <c r="Y56" s="55" t="s">
        <v>84</v>
      </c>
      <c r="Z56" s="55"/>
      <c r="AA56" s="55"/>
      <c r="AB56" s="55"/>
      <c r="AC56" s="55"/>
      <c r="AD56" s="55"/>
      <c r="AE56" s="60"/>
      <c r="AF56" s="60"/>
      <c r="AG56" s="31"/>
      <c r="AH56" s="31"/>
      <c r="AI56" s="31"/>
      <c r="AJ56" s="31"/>
      <c r="AK56" s="55" t="s">
        <v>84</v>
      </c>
      <c r="AL56" s="55"/>
      <c r="AM56" s="31"/>
      <c r="AN56" s="31"/>
      <c r="AO56" s="31"/>
      <c r="AP56" s="31"/>
      <c r="AQ56" s="52">
        <f t="shared" si="4"/>
        <v>3</v>
      </c>
      <c r="AR56" s="31">
        <f>34*2</f>
        <v>68</v>
      </c>
      <c r="AS56" s="53">
        <f t="shared" si="5"/>
        <v>4.4117647058823532E-2</v>
      </c>
    </row>
    <row r="57" spans="1:47" ht="26.4" x14ac:dyDescent="0.25">
      <c r="A57" s="155"/>
      <c r="B57" s="62" t="s">
        <v>85</v>
      </c>
      <c r="C57" s="50">
        <v>3</v>
      </c>
      <c r="D57" s="59"/>
      <c r="E57" s="60"/>
      <c r="F57" s="55"/>
      <c r="G57" s="55" t="s">
        <v>104</v>
      </c>
      <c r="H57" s="55"/>
      <c r="I57" s="60"/>
      <c r="J57" s="55"/>
      <c r="K57" s="55"/>
      <c r="L57" s="55"/>
      <c r="M57" s="60"/>
      <c r="N57" s="55"/>
      <c r="O57" s="55"/>
      <c r="P57" s="55"/>
      <c r="Q57" s="60" t="s">
        <v>104</v>
      </c>
      <c r="R57" s="55"/>
      <c r="S57" s="55"/>
      <c r="T57" s="55"/>
      <c r="U57" s="60"/>
      <c r="V57" s="55"/>
      <c r="W57" s="55"/>
      <c r="X57" s="60"/>
      <c r="Y57" s="55"/>
      <c r="Z57" s="55"/>
      <c r="AA57" s="55" t="s">
        <v>104</v>
      </c>
      <c r="AB57" s="60"/>
      <c r="AC57" s="55"/>
      <c r="AD57" s="31"/>
      <c r="AE57" s="60"/>
      <c r="AF57" s="60"/>
      <c r="AG57" s="55"/>
      <c r="AH57" s="55"/>
      <c r="AI57" s="31"/>
      <c r="AJ57" s="60" t="s">
        <v>104</v>
      </c>
      <c r="AK57" s="55"/>
      <c r="AL57" s="55"/>
      <c r="AM57" s="31"/>
      <c r="AN57" s="31"/>
      <c r="AO57" s="31"/>
      <c r="AP57" s="31"/>
      <c r="AQ57" s="61">
        <f t="shared" si="4"/>
        <v>4</v>
      </c>
      <c r="AR57" s="31">
        <f>34*2</f>
        <v>68</v>
      </c>
      <c r="AS57" s="53">
        <f t="shared" si="5"/>
        <v>5.8823529411764705E-2</v>
      </c>
    </row>
    <row r="58" spans="1:47" ht="12.75" customHeight="1" x14ac:dyDescent="0.25">
      <c r="A58" s="155"/>
      <c r="B58" s="45" t="s">
        <v>75</v>
      </c>
      <c r="C58" s="50">
        <v>3</v>
      </c>
      <c r="D58" s="59"/>
      <c r="E58" s="60"/>
      <c r="F58" s="55"/>
      <c r="G58" s="55"/>
      <c r="H58" s="55"/>
      <c r="I58" s="60"/>
      <c r="J58" s="55"/>
      <c r="K58" s="55"/>
      <c r="L58" s="55"/>
      <c r="M58" s="60"/>
      <c r="N58" s="55"/>
      <c r="O58" s="55"/>
      <c r="P58" s="55"/>
      <c r="Q58" s="60"/>
      <c r="R58" s="55"/>
      <c r="S58" s="55"/>
      <c r="T58" s="55"/>
      <c r="U58" s="60"/>
      <c r="V58" s="55"/>
      <c r="W58" s="55"/>
      <c r="X58" s="60"/>
      <c r="Y58" s="55"/>
      <c r="Z58" s="55"/>
      <c r="AA58" s="31"/>
      <c r="AB58" s="60"/>
      <c r="AC58" s="55"/>
      <c r="AD58" s="55"/>
      <c r="AE58" s="60"/>
      <c r="AF58" s="60"/>
      <c r="AG58" s="55"/>
      <c r="AH58" s="55"/>
      <c r="AI58" s="55"/>
      <c r="AJ58" s="31"/>
      <c r="AK58" s="55"/>
      <c r="AL58" s="55"/>
      <c r="AM58" s="31"/>
      <c r="AN58" s="31"/>
      <c r="AO58" s="31"/>
      <c r="AP58" s="31"/>
      <c r="AQ58" s="52">
        <f t="shared" si="4"/>
        <v>0</v>
      </c>
      <c r="AR58" s="31">
        <f>34*1</f>
        <v>34</v>
      </c>
      <c r="AS58" s="53">
        <f t="shared" si="5"/>
        <v>0</v>
      </c>
    </row>
    <row r="59" spans="1:47" ht="12.75" customHeight="1" x14ac:dyDescent="0.25">
      <c r="A59" s="155"/>
      <c r="B59" s="45" t="s">
        <v>76</v>
      </c>
      <c r="C59" s="50">
        <v>3</v>
      </c>
      <c r="D59" s="63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1">
        <f t="shared" si="4"/>
        <v>0</v>
      </c>
      <c r="AR59" s="31">
        <f>34*1</f>
        <v>34</v>
      </c>
      <c r="AS59" s="53">
        <f t="shared" si="5"/>
        <v>0</v>
      </c>
    </row>
    <row r="60" spans="1:47" s="37" customFormat="1" ht="15" customHeight="1" x14ac:dyDescent="0.25">
      <c r="A60" s="155"/>
      <c r="B60" s="45" t="s">
        <v>77</v>
      </c>
      <c r="C60" s="50">
        <v>3</v>
      </c>
      <c r="D60" s="59"/>
      <c r="E60" s="60"/>
      <c r="F60" s="60"/>
      <c r="G60" s="60"/>
      <c r="H60" s="55"/>
      <c r="I60" s="8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31"/>
      <c r="AN60" s="31"/>
      <c r="AO60" s="31"/>
      <c r="AP60" s="31"/>
      <c r="AQ60" s="52">
        <f t="shared" si="4"/>
        <v>0</v>
      </c>
      <c r="AR60" s="31">
        <f>34*1</f>
        <v>34</v>
      </c>
      <c r="AS60" s="53">
        <f t="shared" si="5"/>
        <v>0</v>
      </c>
    </row>
    <row r="61" spans="1:47" s="48" customFormat="1" ht="24.6" customHeight="1" x14ac:dyDescent="0.25">
      <c r="A61" s="155"/>
      <c r="B61" s="47" t="s">
        <v>78</v>
      </c>
      <c r="C61" s="50">
        <v>3</v>
      </c>
      <c r="D61" s="59"/>
      <c r="E61" s="60"/>
      <c r="F61" s="55"/>
      <c r="G61" s="55"/>
      <c r="H61" s="70"/>
      <c r="I61" s="55"/>
      <c r="J61" s="55"/>
      <c r="K61" s="55"/>
      <c r="L61" s="55" t="s">
        <v>79</v>
      </c>
      <c r="M61" s="60"/>
      <c r="N61" s="55"/>
      <c r="O61" s="55"/>
      <c r="P61" s="55"/>
      <c r="Q61" s="60"/>
      <c r="R61" s="55"/>
      <c r="S61" s="55"/>
      <c r="T61" s="55" t="s">
        <v>79</v>
      </c>
      <c r="U61" s="60"/>
      <c r="V61" s="55"/>
      <c r="W61" s="55"/>
      <c r="X61" s="60"/>
      <c r="Y61" s="55"/>
      <c r="Z61" s="55"/>
      <c r="AA61" s="55"/>
      <c r="AB61" s="31"/>
      <c r="AC61" s="31"/>
      <c r="AD61" s="31"/>
      <c r="AE61" s="60" t="s">
        <v>79</v>
      </c>
      <c r="AF61" s="60"/>
      <c r="AG61" s="55"/>
      <c r="AH61" s="55"/>
      <c r="AI61" s="55"/>
      <c r="AJ61" s="60"/>
      <c r="AK61" s="55"/>
      <c r="AL61" s="55" t="s">
        <v>79</v>
      </c>
      <c r="AM61" s="31"/>
      <c r="AN61" s="31"/>
      <c r="AO61" s="31"/>
      <c r="AP61" s="31"/>
      <c r="AQ61" s="52">
        <f t="shared" si="4"/>
        <v>4</v>
      </c>
      <c r="AR61" s="31">
        <f>34*2</f>
        <v>68</v>
      </c>
      <c r="AS61" s="53">
        <f t="shared" si="5"/>
        <v>5.8823529411764705E-2</v>
      </c>
    </row>
    <row r="62" spans="1:47" s="9" customFormat="1" ht="63" customHeight="1" x14ac:dyDescent="0.3">
      <c r="A62" s="10" t="s">
        <v>25</v>
      </c>
      <c r="B62" s="10"/>
      <c r="C62" s="91">
        <v>45897</v>
      </c>
      <c r="D62" s="10"/>
      <c r="E62" s="10" t="s">
        <v>26</v>
      </c>
      <c r="F62" s="10"/>
      <c r="G62" s="10"/>
      <c r="H62" s="10"/>
      <c r="L62" s="11" t="s">
        <v>27</v>
      </c>
      <c r="AC62" s="12"/>
      <c r="AD62" s="12"/>
      <c r="AL62" s="12"/>
      <c r="AM62" s="12"/>
      <c r="AN62" s="12"/>
      <c r="AO62" s="12"/>
      <c r="AP62" s="12"/>
      <c r="AQ62" s="12"/>
      <c r="AR62" s="12"/>
      <c r="AS62" s="12"/>
    </row>
    <row r="63" spans="1:47" ht="21.75" customHeight="1" x14ac:dyDescent="0.45">
      <c r="A63" s="13" t="s">
        <v>28</v>
      </c>
      <c r="B63" s="14" t="s">
        <v>115</v>
      </c>
      <c r="C63" s="15"/>
      <c r="D63" s="95"/>
      <c r="F63" s="10"/>
      <c r="G63" s="17" t="s">
        <v>29</v>
      </c>
      <c r="H63" s="10"/>
      <c r="I63" s="18"/>
      <c r="J63" s="18"/>
      <c r="K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L63" s="19"/>
      <c r="AM63" s="19"/>
      <c r="AN63" s="19"/>
      <c r="AO63" s="20"/>
      <c r="AP63" s="20"/>
      <c r="AQ63" s="20"/>
      <c r="AR63" s="20"/>
      <c r="AS63" s="20"/>
    </row>
    <row r="64" spans="1:47" ht="40.5" customHeight="1" x14ac:dyDescent="0.3">
      <c r="A64" s="13" t="s">
        <v>30</v>
      </c>
      <c r="B64" s="21" t="s">
        <v>116</v>
      </c>
      <c r="D64" s="95"/>
      <c r="E64" s="22"/>
      <c r="F64" s="22"/>
      <c r="G64" s="122" t="s">
        <v>31</v>
      </c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4"/>
      <c r="X64" s="125" t="s">
        <v>32</v>
      </c>
      <c r="Y64" s="126"/>
      <c r="Z64" s="126"/>
      <c r="AA64" s="126"/>
      <c r="AB64" s="127"/>
      <c r="AC64" s="128" t="s">
        <v>33</v>
      </c>
      <c r="AD64" s="129"/>
      <c r="AE64" s="129"/>
      <c r="AF64" s="129"/>
      <c r="AG64" s="129"/>
      <c r="AH64" s="129"/>
      <c r="AI64" s="129"/>
      <c r="AJ64" s="129"/>
      <c r="AK64" s="129"/>
      <c r="AL64" s="129"/>
      <c r="AM64" s="130"/>
      <c r="AN64" s="137" t="s">
        <v>34</v>
      </c>
      <c r="AO64" s="137"/>
      <c r="AP64" s="23" t="s">
        <v>35</v>
      </c>
      <c r="AQ64" s="23"/>
      <c r="AR64" s="24"/>
      <c r="AU64" s="25"/>
    </row>
    <row r="65" spans="1:47" ht="22.5" customHeight="1" x14ac:dyDescent="0.25">
      <c r="B65" s="138" t="s">
        <v>36</v>
      </c>
      <c r="C65" s="138"/>
      <c r="F65" s="26"/>
      <c r="G65" s="27" t="s">
        <v>37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101" t="s">
        <v>38</v>
      </c>
      <c r="Y65" s="102"/>
      <c r="Z65" s="102"/>
      <c r="AA65" s="102"/>
      <c r="AB65" s="103"/>
      <c r="AC65" s="131"/>
      <c r="AD65" s="132"/>
      <c r="AE65" s="132"/>
      <c r="AF65" s="132"/>
      <c r="AG65" s="132"/>
      <c r="AH65" s="132"/>
      <c r="AI65" s="132"/>
      <c r="AJ65" s="132"/>
      <c r="AK65" s="132"/>
      <c r="AL65" s="132"/>
      <c r="AM65" s="133"/>
      <c r="AN65" s="137"/>
      <c r="AO65" s="137"/>
      <c r="AP65" s="106" t="s">
        <v>39</v>
      </c>
      <c r="AQ65" s="106"/>
      <c r="AU65" s="25"/>
    </row>
    <row r="66" spans="1:47" ht="42.75" customHeight="1" x14ac:dyDescent="0.25">
      <c r="A66" s="29" t="s">
        <v>40</v>
      </c>
      <c r="B66" s="14" t="s">
        <v>118</v>
      </c>
      <c r="C66" s="30" t="s">
        <v>41</v>
      </c>
      <c r="D66" s="31"/>
      <c r="F66" s="26"/>
      <c r="G66" s="107" t="s">
        <v>42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9"/>
      <c r="X66" s="104"/>
      <c r="Y66" s="104"/>
      <c r="Z66" s="104"/>
      <c r="AA66" s="104"/>
      <c r="AB66" s="105"/>
      <c r="AC66" s="134"/>
      <c r="AD66" s="135"/>
      <c r="AE66" s="135"/>
      <c r="AF66" s="135"/>
      <c r="AG66" s="135"/>
      <c r="AH66" s="135"/>
      <c r="AI66" s="135"/>
      <c r="AJ66" s="135"/>
      <c r="AK66" s="135"/>
      <c r="AL66" s="135"/>
      <c r="AM66" s="136"/>
      <c r="AN66" s="137"/>
      <c r="AO66" s="137"/>
      <c r="AP66" s="116" t="s">
        <v>30</v>
      </c>
      <c r="AQ66" s="117"/>
      <c r="AU66" s="25"/>
    </row>
    <row r="67" spans="1:47" ht="35.25" customHeight="1" x14ac:dyDescent="0.25">
      <c r="A67" s="32" t="s">
        <v>43</v>
      </c>
      <c r="B67" s="90">
        <v>45897</v>
      </c>
      <c r="C67" s="30" t="s">
        <v>44</v>
      </c>
      <c r="D67" s="33"/>
      <c r="E67" s="34"/>
      <c r="F67" s="26"/>
      <c r="G67" s="110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2"/>
      <c r="X67" s="118" t="s">
        <v>45</v>
      </c>
      <c r="Y67" s="119"/>
      <c r="Z67" s="119"/>
      <c r="AA67" s="119"/>
      <c r="AB67" s="119"/>
      <c r="AC67" s="35" t="s">
        <v>46</v>
      </c>
      <c r="AD67" s="36"/>
      <c r="AE67" s="36"/>
      <c r="AF67" s="36"/>
      <c r="AG67" s="36"/>
      <c r="AH67" s="19"/>
    </row>
    <row r="68" spans="1:47" ht="26.25" customHeight="1" x14ac:dyDescent="0.25">
      <c r="A68" s="120" t="s">
        <v>47</v>
      </c>
      <c r="B68" s="120"/>
      <c r="C68" s="121" t="s">
        <v>117</v>
      </c>
      <c r="D68" s="121"/>
      <c r="F68" s="26"/>
      <c r="G68" s="113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5"/>
      <c r="Y68" s="37"/>
      <c r="AB68" s="37"/>
      <c r="AC68" s="38" t="s">
        <v>48</v>
      </c>
      <c r="AP68" s="39"/>
      <c r="AQ68" s="39"/>
      <c r="AR68" s="39"/>
    </row>
    <row r="69" spans="1:47" ht="22.5" customHeight="1" x14ac:dyDescent="0.3">
      <c r="A69" s="40"/>
      <c r="B69" s="40"/>
      <c r="C69" s="40"/>
      <c r="D69" s="41"/>
      <c r="E69" s="41"/>
      <c r="F69" s="41"/>
      <c r="G69" s="41"/>
      <c r="H69" s="41"/>
      <c r="I69" s="40"/>
      <c r="X69" s="40"/>
      <c r="Z69" s="42"/>
      <c r="AA69" s="42"/>
      <c r="AB69" s="42"/>
      <c r="AC69" s="43" t="s">
        <v>49</v>
      </c>
      <c r="AD69" s="39"/>
      <c r="AE69" s="39"/>
      <c r="AF69" s="39"/>
      <c r="AG69" s="39"/>
      <c r="AH69" s="39"/>
      <c r="AI69" s="39"/>
      <c r="AJ69" s="39"/>
      <c r="AK69" s="19"/>
      <c r="AL69" s="44"/>
      <c r="AM69" s="39"/>
      <c r="AN69" s="39"/>
      <c r="AO69" s="39"/>
      <c r="AP69" s="39"/>
      <c r="AQ69" s="39"/>
      <c r="AR69" s="39"/>
      <c r="AS69" s="19"/>
    </row>
    <row r="70" spans="1:47" s="48" customFormat="1" ht="20.25" customHeight="1" x14ac:dyDescent="0.25">
      <c r="A70" s="58"/>
      <c r="B70" s="64"/>
      <c r="C70" s="64"/>
      <c r="D70" s="64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8"/>
      <c r="AN70" s="58"/>
      <c r="AO70" s="58"/>
      <c r="AP70" s="58"/>
      <c r="AQ70" s="58"/>
      <c r="AR70" s="58"/>
      <c r="AS70" s="58"/>
    </row>
    <row r="71" spans="1:47" s="48" customFormat="1" ht="123" customHeight="1" x14ac:dyDescent="0.2">
      <c r="A71" s="164" t="s">
        <v>90</v>
      </c>
      <c r="B71" s="164"/>
      <c r="C71" s="164"/>
      <c r="D71" s="164"/>
      <c r="E71" s="165" t="s">
        <v>51</v>
      </c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7"/>
      <c r="AQ71" s="142" t="s">
        <v>52</v>
      </c>
      <c r="AR71" s="142" t="s">
        <v>53</v>
      </c>
      <c r="AS71" s="143" t="s">
        <v>54</v>
      </c>
    </row>
    <row r="72" spans="1:47" s="48" customFormat="1" ht="12.75" customHeight="1" x14ac:dyDescent="0.2">
      <c r="A72" s="144" t="s">
        <v>55</v>
      </c>
      <c r="B72" s="145"/>
      <c r="C72" s="148" t="s">
        <v>56</v>
      </c>
      <c r="D72" s="46" t="s">
        <v>57</v>
      </c>
      <c r="E72" s="150" t="s">
        <v>58</v>
      </c>
      <c r="F72" s="150"/>
      <c r="G72" s="150"/>
      <c r="H72" s="150"/>
      <c r="I72" s="150" t="s">
        <v>59</v>
      </c>
      <c r="J72" s="150"/>
      <c r="K72" s="150"/>
      <c r="L72" s="150"/>
      <c r="M72" s="150" t="s">
        <v>60</v>
      </c>
      <c r="N72" s="150"/>
      <c r="O72" s="150"/>
      <c r="P72" s="150"/>
      <c r="Q72" s="150" t="s">
        <v>61</v>
      </c>
      <c r="R72" s="150"/>
      <c r="S72" s="150"/>
      <c r="T72" s="150"/>
      <c r="U72" s="150" t="s">
        <v>62</v>
      </c>
      <c r="V72" s="150"/>
      <c r="W72" s="150"/>
      <c r="X72" s="150" t="s">
        <v>63</v>
      </c>
      <c r="Y72" s="150"/>
      <c r="Z72" s="150"/>
      <c r="AA72" s="150"/>
      <c r="AB72" s="151" t="s">
        <v>64</v>
      </c>
      <c r="AC72" s="152"/>
      <c r="AD72" s="152"/>
      <c r="AE72" s="152"/>
      <c r="AF72" s="151" t="s">
        <v>65</v>
      </c>
      <c r="AG72" s="152"/>
      <c r="AH72" s="152"/>
      <c r="AI72" s="153"/>
      <c r="AJ72" s="150" t="s">
        <v>66</v>
      </c>
      <c r="AK72" s="150"/>
      <c r="AL72" s="150"/>
      <c r="AM72" s="150" t="s">
        <v>67</v>
      </c>
      <c r="AN72" s="150"/>
      <c r="AO72" s="150"/>
      <c r="AP72" s="150"/>
      <c r="AQ72" s="142"/>
      <c r="AR72" s="142"/>
      <c r="AS72" s="143"/>
    </row>
    <row r="73" spans="1:47" s="48" customFormat="1" x14ac:dyDescent="0.2">
      <c r="A73" s="146"/>
      <c r="B73" s="147"/>
      <c r="C73" s="149"/>
      <c r="D73" s="46" t="s">
        <v>68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49">
        <v>10</v>
      </c>
      <c r="O73" s="49">
        <v>11</v>
      </c>
      <c r="P73" s="49">
        <v>12</v>
      </c>
      <c r="Q73" s="49">
        <v>13</v>
      </c>
      <c r="R73" s="49">
        <v>14</v>
      </c>
      <c r="S73" s="49">
        <v>15</v>
      </c>
      <c r="T73" s="49">
        <v>16</v>
      </c>
      <c r="U73" s="49">
        <v>17</v>
      </c>
      <c r="V73" s="49">
        <v>18</v>
      </c>
      <c r="W73" s="49">
        <v>19</v>
      </c>
      <c r="X73" s="49">
        <v>20</v>
      </c>
      <c r="Y73" s="49">
        <v>21</v>
      </c>
      <c r="Z73" s="49">
        <v>22</v>
      </c>
      <c r="AA73" s="49">
        <v>23</v>
      </c>
      <c r="AB73" s="49">
        <v>24</v>
      </c>
      <c r="AC73" s="49">
        <v>25</v>
      </c>
      <c r="AD73" s="49">
        <v>26</v>
      </c>
      <c r="AE73" s="49">
        <v>27</v>
      </c>
      <c r="AF73" s="49">
        <v>28</v>
      </c>
      <c r="AG73" s="49">
        <v>29</v>
      </c>
      <c r="AH73" s="49">
        <v>30</v>
      </c>
      <c r="AI73" s="49">
        <v>31</v>
      </c>
      <c r="AJ73" s="49">
        <v>32</v>
      </c>
      <c r="AK73" s="49">
        <v>33</v>
      </c>
      <c r="AL73" s="49">
        <v>34</v>
      </c>
      <c r="AM73" s="49">
        <v>35</v>
      </c>
      <c r="AN73" s="49">
        <v>36</v>
      </c>
      <c r="AO73" s="49">
        <v>37</v>
      </c>
      <c r="AP73" s="49">
        <v>38</v>
      </c>
      <c r="AQ73" s="142"/>
      <c r="AR73" s="142"/>
      <c r="AS73" s="143"/>
    </row>
    <row r="74" spans="1:47" ht="12.75" customHeight="1" x14ac:dyDescent="0.25">
      <c r="A74" s="168" t="s">
        <v>81</v>
      </c>
      <c r="B74" s="45" t="s">
        <v>70</v>
      </c>
      <c r="C74" s="50">
        <v>4</v>
      </c>
      <c r="D74" s="54"/>
      <c r="E74" s="55"/>
      <c r="F74" s="55" t="s">
        <v>91</v>
      </c>
      <c r="G74" s="55"/>
      <c r="H74" s="55"/>
      <c r="I74" s="55" t="s">
        <v>92</v>
      </c>
      <c r="J74" s="55"/>
      <c r="K74" s="55"/>
      <c r="L74" s="55" t="s">
        <v>91</v>
      </c>
      <c r="M74" s="55"/>
      <c r="N74" s="55"/>
      <c r="O74" s="55" t="s">
        <v>91</v>
      </c>
      <c r="P74" s="55"/>
      <c r="Q74" s="55"/>
      <c r="R74" s="55"/>
      <c r="S74" s="55"/>
      <c r="T74" s="55" t="s">
        <v>91</v>
      </c>
      <c r="U74" s="55"/>
      <c r="V74" s="55"/>
      <c r="W74" s="55"/>
      <c r="X74" s="55"/>
      <c r="Y74" s="55" t="s">
        <v>91</v>
      </c>
      <c r="Z74" s="55"/>
      <c r="AA74" s="55"/>
      <c r="AB74" s="55" t="s">
        <v>92</v>
      </c>
      <c r="AC74" s="55"/>
      <c r="AD74" s="55"/>
      <c r="AE74" s="55" t="s">
        <v>93</v>
      </c>
      <c r="AF74" s="55"/>
      <c r="AG74" s="55"/>
      <c r="AH74" s="55"/>
      <c r="AI74" s="55" t="s">
        <v>91</v>
      </c>
      <c r="AJ74" s="55"/>
      <c r="AK74" s="55"/>
      <c r="AL74" s="55"/>
      <c r="AM74" s="56"/>
      <c r="AN74" s="56"/>
      <c r="AO74" s="56"/>
      <c r="AP74" s="56"/>
      <c r="AQ74" s="61">
        <f t="shared" ref="AQ74:AQ83" si="6">COUNTA(E74:AP74)</f>
        <v>9</v>
      </c>
      <c r="AR74" s="31">
        <f>34*5</f>
        <v>170</v>
      </c>
      <c r="AS74" s="71">
        <f t="shared" ref="AS74:AS83" si="7">AQ74/AR74</f>
        <v>5.2941176470588235E-2</v>
      </c>
    </row>
    <row r="75" spans="1:47" ht="12.75" customHeight="1" x14ac:dyDescent="0.25">
      <c r="A75" s="168"/>
      <c r="B75" s="45" t="s">
        <v>72</v>
      </c>
      <c r="C75" s="47">
        <v>4</v>
      </c>
      <c r="D75" s="54"/>
      <c r="E75" s="55"/>
      <c r="F75" s="55"/>
      <c r="G75" s="55" t="s">
        <v>83</v>
      </c>
      <c r="H75" s="55"/>
      <c r="I75" s="55"/>
      <c r="J75" s="55"/>
      <c r="K75" s="55" t="s">
        <v>83</v>
      </c>
      <c r="L75" s="55"/>
      <c r="M75" s="55"/>
      <c r="N75" s="55"/>
      <c r="O75" s="55" t="s">
        <v>83</v>
      </c>
      <c r="P75" s="55"/>
      <c r="Q75" s="55"/>
      <c r="R75" s="55"/>
      <c r="S75" s="55" t="s">
        <v>83</v>
      </c>
      <c r="T75" s="55"/>
      <c r="U75" s="55"/>
      <c r="V75" s="55"/>
      <c r="W75" s="55" t="s">
        <v>83</v>
      </c>
      <c r="X75" s="55"/>
      <c r="Y75" s="55"/>
      <c r="Z75" s="55" t="s">
        <v>83</v>
      </c>
      <c r="AA75" s="55"/>
      <c r="AB75" s="55" t="s">
        <v>83</v>
      </c>
      <c r="AC75" s="55"/>
      <c r="AD75" s="55"/>
      <c r="AE75" s="55"/>
      <c r="AF75" s="55" t="s">
        <v>93</v>
      </c>
      <c r="AG75" s="55"/>
      <c r="AH75" s="55"/>
      <c r="AI75" s="55" t="s">
        <v>83</v>
      </c>
      <c r="AJ75" s="55"/>
      <c r="AK75" s="55"/>
      <c r="AL75" s="55" t="s">
        <v>83</v>
      </c>
      <c r="AM75" s="56"/>
      <c r="AN75" s="56"/>
      <c r="AO75" s="56"/>
      <c r="AP75" s="56"/>
      <c r="AQ75" s="52">
        <f t="shared" si="6"/>
        <v>10</v>
      </c>
      <c r="AR75" s="31">
        <f>34*4</f>
        <v>136</v>
      </c>
      <c r="AS75" s="71">
        <f t="shared" si="7"/>
        <v>7.3529411764705885E-2</v>
      </c>
    </row>
    <row r="76" spans="1:47" ht="26.4" x14ac:dyDescent="0.25">
      <c r="A76" s="168"/>
      <c r="B76" s="45" t="s">
        <v>73</v>
      </c>
      <c r="C76" s="47">
        <v>4</v>
      </c>
      <c r="D76" s="54"/>
      <c r="E76" s="55"/>
      <c r="F76" s="55"/>
      <c r="G76" s="55"/>
      <c r="H76" s="55" t="s">
        <v>82</v>
      </c>
      <c r="I76" s="55"/>
      <c r="J76" s="55"/>
      <c r="K76" s="55"/>
      <c r="L76" s="55" t="s">
        <v>82</v>
      </c>
      <c r="M76" s="55"/>
      <c r="N76" s="55"/>
      <c r="O76" s="55"/>
      <c r="P76" s="55"/>
      <c r="Q76" s="55"/>
      <c r="R76" s="55"/>
      <c r="S76" s="55" t="s">
        <v>82</v>
      </c>
      <c r="T76" s="55"/>
      <c r="U76" s="55"/>
      <c r="V76" s="55"/>
      <c r="W76" s="55"/>
      <c r="X76" s="55" t="s">
        <v>82</v>
      </c>
      <c r="Y76" s="55"/>
      <c r="Z76" s="55"/>
      <c r="AA76" s="55"/>
      <c r="AB76" s="55"/>
      <c r="AC76" s="55" t="s">
        <v>82</v>
      </c>
      <c r="AD76" s="55"/>
      <c r="AE76" s="55"/>
      <c r="AF76" s="55"/>
      <c r="AG76" s="55"/>
      <c r="AH76" s="55" t="s">
        <v>82</v>
      </c>
      <c r="AI76" s="55"/>
      <c r="AJ76" s="55"/>
      <c r="AK76" s="55"/>
      <c r="AL76" s="55" t="s">
        <v>82</v>
      </c>
      <c r="AM76" s="56"/>
      <c r="AN76" s="56"/>
      <c r="AO76" s="56"/>
      <c r="AP76" s="56"/>
      <c r="AQ76" s="61">
        <f t="shared" si="6"/>
        <v>7</v>
      </c>
      <c r="AR76" s="31">
        <f>34*4</f>
        <v>136</v>
      </c>
      <c r="AS76" s="71">
        <f t="shared" si="7"/>
        <v>5.1470588235294115E-2</v>
      </c>
    </row>
    <row r="77" spans="1:47" ht="12.75" customHeight="1" x14ac:dyDescent="0.25">
      <c r="A77" s="168"/>
      <c r="B77" s="47" t="s">
        <v>74</v>
      </c>
      <c r="C77" s="50">
        <v>4</v>
      </c>
      <c r="D77" s="54"/>
      <c r="E77" s="55"/>
      <c r="F77" s="55"/>
      <c r="G77" s="55"/>
      <c r="H77" s="55"/>
      <c r="I77" s="55"/>
      <c r="J77" s="55"/>
      <c r="K77" s="55" t="s">
        <v>82</v>
      </c>
      <c r="L77" s="55"/>
      <c r="M77" s="55"/>
      <c r="N77" s="55"/>
      <c r="O77" s="55"/>
      <c r="P77" s="55"/>
      <c r="Q77" s="55"/>
      <c r="R77" s="55"/>
      <c r="S77" s="55"/>
      <c r="T77" s="55" t="s">
        <v>82</v>
      </c>
      <c r="U77" s="55"/>
      <c r="V77" s="55"/>
      <c r="W77" s="55"/>
      <c r="X77" s="55"/>
      <c r="Y77" s="55"/>
      <c r="Z77" s="55"/>
      <c r="AA77" s="55" t="s">
        <v>82</v>
      </c>
      <c r="AB77" s="55"/>
      <c r="AC77" s="55"/>
      <c r="AD77" s="55"/>
      <c r="AE77" s="55"/>
      <c r="AF77" s="55"/>
      <c r="AG77" s="55" t="s">
        <v>93</v>
      </c>
      <c r="AH77" s="55"/>
      <c r="AI77" s="56"/>
      <c r="AJ77" s="56"/>
      <c r="AK77" s="55" t="s">
        <v>93</v>
      </c>
      <c r="AL77" s="55"/>
      <c r="AM77" s="56"/>
      <c r="AN77" s="56"/>
      <c r="AO77" s="56"/>
      <c r="AP77" s="56"/>
      <c r="AQ77" s="52">
        <f t="shared" si="6"/>
        <v>5</v>
      </c>
      <c r="AR77" s="31">
        <f>34*2</f>
        <v>68</v>
      </c>
      <c r="AS77" s="71">
        <f t="shared" si="7"/>
        <v>7.3529411764705885E-2</v>
      </c>
    </row>
    <row r="78" spans="1:47" ht="26.4" x14ac:dyDescent="0.25">
      <c r="A78" s="168"/>
      <c r="B78" s="47" t="s">
        <v>85</v>
      </c>
      <c r="C78" s="50">
        <v>4</v>
      </c>
      <c r="D78" s="72"/>
      <c r="E78" s="55"/>
      <c r="F78" s="55"/>
      <c r="G78" s="55"/>
      <c r="H78" s="55"/>
      <c r="I78" s="55"/>
      <c r="J78" s="55"/>
      <c r="K78" s="55"/>
      <c r="L78" s="55" t="s">
        <v>104</v>
      </c>
      <c r="M78" s="55"/>
      <c r="N78" s="55" t="s">
        <v>104</v>
      </c>
      <c r="O78" s="55"/>
      <c r="P78" s="55"/>
      <c r="Q78" s="55"/>
      <c r="R78" s="55" t="s">
        <v>104</v>
      </c>
      <c r="S78" s="55"/>
      <c r="T78" s="55"/>
      <c r="U78" s="55"/>
      <c r="V78" s="55"/>
      <c r="W78" s="55"/>
      <c r="X78" s="55" t="s">
        <v>104</v>
      </c>
      <c r="Y78" s="55"/>
      <c r="Z78" s="55"/>
      <c r="AA78" s="55"/>
      <c r="AB78" s="55"/>
      <c r="AC78" s="55" t="s">
        <v>104</v>
      </c>
      <c r="AD78" s="55"/>
      <c r="AE78" s="55"/>
      <c r="AF78" s="55"/>
      <c r="AG78" s="55" t="s">
        <v>93</v>
      </c>
      <c r="AH78" s="55"/>
      <c r="AI78" s="56"/>
      <c r="AJ78" s="56"/>
      <c r="AK78" s="55" t="s">
        <v>104</v>
      </c>
      <c r="AL78" s="55"/>
      <c r="AM78" s="56"/>
      <c r="AN78" s="56"/>
      <c r="AO78" s="56"/>
      <c r="AP78" s="56"/>
      <c r="AQ78" s="61">
        <f t="shared" si="6"/>
        <v>7</v>
      </c>
      <c r="AR78" s="31">
        <f>34*2</f>
        <v>68</v>
      </c>
      <c r="AS78" s="71">
        <f t="shared" si="7"/>
        <v>0.10294117647058823</v>
      </c>
    </row>
    <row r="79" spans="1:47" ht="52.8" x14ac:dyDescent="0.25">
      <c r="A79" s="168"/>
      <c r="B79" s="47" t="s">
        <v>94</v>
      </c>
      <c r="C79" s="50">
        <v>4</v>
      </c>
      <c r="D79" s="54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31"/>
      <c r="AK79" s="55"/>
      <c r="AL79" s="55"/>
      <c r="AM79" s="56"/>
      <c r="AN79" s="56"/>
      <c r="AO79" s="56"/>
      <c r="AP79" s="56"/>
      <c r="AQ79" s="52">
        <f t="shared" si="6"/>
        <v>0</v>
      </c>
      <c r="AR79" s="31">
        <f>34*1</f>
        <v>34</v>
      </c>
      <c r="AS79" s="71">
        <f t="shared" si="7"/>
        <v>0</v>
      </c>
    </row>
    <row r="80" spans="1:47" ht="12.75" customHeight="1" x14ac:dyDescent="0.25">
      <c r="A80" s="168"/>
      <c r="B80" s="47" t="s">
        <v>75</v>
      </c>
      <c r="C80" s="50">
        <v>4</v>
      </c>
      <c r="D80" s="72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31"/>
      <c r="AJ80" s="55"/>
      <c r="AK80" s="55"/>
      <c r="AL80" s="55"/>
      <c r="AM80" s="56"/>
      <c r="AN80" s="56"/>
      <c r="AO80" s="56"/>
      <c r="AP80" s="56"/>
      <c r="AQ80" s="61">
        <f t="shared" si="6"/>
        <v>0</v>
      </c>
      <c r="AR80" s="31">
        <f>34*1</f>
        <v>34</v>
      </c>
      <c r="AS80" s="71">
        <f t="shared" si="7"/>
        <v>0</v>
      </c>
    </row>
    <row r="81" spans="1:47" ht="12.75" customHeight="1" x14ac:dyDescent="0.25">
      <c r="A81" s="168"/>
      <c r="B81" s="45" t="s">
        <v>76</v>
      </c>
      <c r="C81" s="50">
        <v>4</v>
      </c>
      <c r="D81" s="72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31"/>
      <c r="AJ81" s="55"/>
      <c r="AK81" s="55"/>
      <c r="AL81" s="55"/>
      <c r="AM81" s="56"/>
      <c r="AN81" s="56"/>
      <c r="AO81" s="56"/>
      <c r="AP81" s="56"/>
      <c r="AQ81" s="52">
        <f t="shared" si="6"/>
        <v>0</v>
      </c>
      <c r="AR81" s="31">
        <f>34*1</f>
        <v>34</v>
      </c>
      <c r="AS81" s="71">
        <f t="shared" si="7"/>
        <v>0</v>
      </c>
    </row>
    <row r="82" spans="1:47" ht="12.75" customHeight="1" x14ac:dyDescent="0.25">
      <c r="A82" s="168"/>
      <c r="B82" s="45" t="s">
        <v>77</v>
      </c>
      <c r="C82" s="50">
        <v>4</v>
      </c>
      <c r="D82" s="72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31"/>
      <c r="AJ82" s="55"/>
      <c r="AK82" s="55"/>
      <c r="AL82" s="55"/>
      <c r="AM82" s="56"/>
      <c r="AN82" s="56"/>
      <c r="AO82" s="56"/>
      <c r="AP82" s="56"/>
      <c r="AQ82" s="61">
        <f t="shared" si="6"/>
        <v>0</v>
      </c>
      <c r="AR82" s="31">
        <f>34*1</f>
        <v>34</v>
      </c>
      <c r="AS82" s="71">
        <f t="shared" si="7"/>
        <v>0</v>
      </c>
    </row>
    <row r="83" spans="1:47" ht="29.4" customHeight="1" x14ac:dyDescent="0.25">
      <c r="A83" s="168"/>
      <c r="B83" s="47" t="s">
        <v>78</v>
      </c>
      <c r="C83" s="50">
        <v>4</v>
      </c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31"/>
      <c r="AI83" s="31"/>
      <c r="AJ83" s="56"/>
      <c r="AK83" s="55"/>
      <c r="AL83" s="55"/>
      <c r="AM83" s="56"/>
      <c r="AN83" s="56"/>
      <c r="AO83" s="56"/>
      <c r="AP83" s="56"/>
      <c r="AQ83" s="52">
        <f t="shared" si="6"/>
        <v>0</v>
      </c>
      <c r="AR83" s="31">
        <f>34*2</f>
        <v>68</v>
      </c>
      <c r="AS83" s="71">
        <f t="shared" si="7"/>
        <v>0</v>
      </c>
    </row>
    <row r="84" spans="1:47" s="9" customFormat="1" ht="63" customHeight="1" x14ac:dyDescent="0.3">
      <c r="A84" s="10" t="s">
        <v>25</v>
      </c>
      <c r="B84" s="10"/>
      <c r="C84" s="91">
        <v>45897</v>
      </c>
      <c r="D84" s="10"/>
      <c r="E84" s="10" t="s">
        <v>26</v>
      </c>
      <c r="F84" s="10"/>
      <c r="G84" s="10"/>
      <c r="H84" s="10"/>
      <c r="L84" s="11" t="s">
        <v>27</v>
      </c>
      <c r="AC84" s="12"/>
      <c r="AD84" s="12"/>
      <c r="AL84" s="12"/>
      <c r="AM84" s="12"/>
      <c r="AN84" s="12"/>
      <c r="AO84" s="12"/>
      <c r="AP84" s="12"/>
      <c r="AQ84" s="12"/>
      <c r="AR84" s="12"/>
      <c r="AS84" s="12"/>
    </row>
    <row r="85" spans="1:47" ht="21.75" customHeight="1" x14ac:dyDescent="0.45">
      <c r="A85" s="13" t="s">
        <v>28</v>
      </c>
      <c r="B85" s="14" t="s">
        <v>115</v>
      </c>
      <c r="C85" s="15"/>
      <c r="D85" s="95"/>
      <c r="F85" s="10"/>
      <c r="G85" s="17" t="s">
        <v>29</v>
      </c>
      <c r="H85" s="10"/>
      <c r="I85" s="18"/>
      <c r="J85" s="18"/>
      <c r="K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L85" s="19"/>
      <c r="AM85" s="19"/>
      <c r="AN85" s="19"/>
      <c r="AO85" s="20"/>
      <c r="AP85" s="20"/>
      <c r="AQ85" s="20"/>
      <c r="AR85" s="20"/>
      <c r="AS85" s="20"/>
    </row>
    <row r="86" spans="1:47" ht="40.5" customHeight="1" x14ac:dyDescent="0.3">
      <c r="A86" s="13" t="s">
        <v>30</v>
      </c>
      <c r="B86" s="21" t="s">
        <v>116</v>
      </c>
      <c r="D86" s="95"/>
      <c r="E86" s="22"/>
      <c r="F86" s="22"/>
      <c r="G86" s="122" t="s">
        <v>31</v>
      </c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4"/>
      <c r="X86" s="125" t="s">
        <v>32</v>
      </c>
      <c r="Y86" s="126"/>
      <c r="Z86" s="126"/>
      <c r="AA86" s="126"/>
      <c r="AB86" s="127"/>
      <c r="AC86" s="128" t="s">
        <v>33</v>
      </c>
      <c r="AD86" s="129"/>
      <c r="AE86" s="129"/>
      <c r="AF86" s="129"/>
      <c r="AG86" s="129"/>
      <c r="AH86" s="129"/>
      <c r="AI86" s="129"/>
      <c r="AJ86" s="129"/>
      <c r="AK86" s="129"/>
      <c r="AL86" s="129"/>
      <c r="AM86" s="130"/>
      <c r="AN86" s="137" t="s">
        <v>34</v>
      </c>
      <c r="AO86" s="137"/>
      <c r="AP86" s="23" t="s">
        <v>35</v>
      </c>
      <c r="AQ86" s="23"/>
      <c r="AR86" s="24"/>
      <c r="AU86" s="25"/>
    </row>
    <row r="87" spans="1:47" ht="22.5" customHeight="1" x14ac:dyDescent="0.25">
      <c r="B87" s="138" t="s">
        <v>36</v>
      </c>
      <c r="C87" s="138"/>
      <c r="F87" s="26"/>
      <c r="G87" s="27" t="s">
        <v>37</v>
      </c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101" t="s">
        <v>38</v>
      </c>
      <c r="Y87" s="102"/>
      <c r="Z87" s="102"/>
      <c r="AA87" s="102"/>
      <c r="AB87" s="103"/>
      <c r="AC87" s="131"/>
      <c r="AD87" s="132"/>
      <c r="AE87" s="132"/>
      <c r="AF87" s="132"/>
      <c r="AG87" s="132"/>
      <c r="AH87" s="132"/>
      <c r="AI87" s="132"/>
      <c r="AJ87" s="132"/>
      <c r="AK87" s="132"/>
      <c r="AL87" s="132"/>
      <c r="AM87" s="133"/>
      <c r="AN87" s="137"/>
      <c r="AO87" s="137"/>
      <c r="AP87" s="106" t="s">
        <v>39</v>
      </c>
      <c r="AQ87" s="106"/>
      <c r="AU87" s="25"/>
    </row>
    <row r="88" spans="1:47" ht="42.75" customHeight="1" x14ac:dyDescent="0.25">
      <c r="A88" s="29" t="s">
        <v>40</v>
      </c>
      <c r="B88" s="14" t="s">
        <v>118</v>
      </c>
      <c r="C88" s="30" t="s">
        <v>41</v>
      </c>
      <c r="D88" s="31"/>
      <c r="F88" s="26"/>
      <c r="G88" s="107" t="s">
        <v>42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9"/>
      <c r="X88" s="104"/>
      <c r="Y88" s="104"/>
      <c r="Z88" s="104"/>
      <c r="AA88" s="104"/>
      <c r="AB88" s="105"/>
      <c r="AC88" s="134"/>
      <c r="AD88" s="135"/>
      <c r="AE88" s="135"/>
      <c r="AF88" s="135"/>
      <c r="AG88" s="135"/>
      <c r="AH88" s="135"/>
      <c r="AI88" s="135"/>
      <c r="AJ88" s="135"/>
      <c r="AK88" s="135"/>
      <c r="AL88" s="135"/>
      <c r="AM88" s="136"/>
      <c r="AN88" s="137"/>
      <c r="AO88" s="137"/>
      <c r="AP88" s="116" t="s">
        <v>30</v>
      </c>
      <c r="AQ88" s="117"/>
      <c r="AU88" s="25"/>
    </row>
    <row r="89" spans="1:47" ht="35.25" customHeight="1" x14ac:dyDescent="0.25">
      <c r="A89" s="32" t="s">
        <v>43</v>
      </c>
      <c r="B89" s="90">
        <v>45897</v>
      </c>
      <c r="C89" s="30" t="s">
        <v>44</v>
      </c>
      <c r="D89" s="33"/>
      <c r="E89" s="34"/>
      <c r="F89" s="26"/>
      <c r="G89" s="110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2"/>
      <c r="X89" s="118" t="s">
        <v>45</v>
      </c>
      <c r="Y89" s="119"/>
      <c r="Z89" s="119"/>
      <c r="AA89" s="119"/>
      <c r="AB89" s="119"/>
      <c r="AC89" s="35" t="s">
        <v>46</v>
      </c>
      <c r="AD89" s="36"/>
      <c r="AE89" s="36"/>
      <c r="AF89" s="36"/>
      <c r="AG89" s="36"/>
      <c r="AH89" s="19"/>
    </row>
    <row r="90" spans="1:47" ht="26.25" customHeight="1" x14ac:dyDescent="0.25">
      <c r="A90" s="120" t="s">
        <v>47</v>
      </c>
      <c r="B90" s="120"/>
      <c r="C90" s="121" t="s">
        <v>117</v>
      </c>
      <c r="D90" s="121"/>
      <c r="F90" s="26"/>
      <c r="G90" s="113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5"/>
      <c r="Y90" s="37"/>
      <c r="AB90" s="37"/>
      <c r="AC90" s="38" t="s">
        <v>48</v>
      </c>
      <c r="AP90" s="39"/>
      <c r="AQ90" s="39"/>
      <c r="AR90" s="39"/>
    </row>
    <row r="91" spans="1:47" ht="22.5" customHeight="1" x14ac:dyDescent="0.3">
      <c r="A91" s="40"/>
      <c r="B91" s="40"/>
      <c r="C91" s="40"/>
      <c r="D91" s="41"/>
      <c r="E91" s="41"/>
      <c r="F91" s="41"/>
      <c r="G91" s="41"/>
      <c r="H91" s="41"/>
      <c r="I91" s="40"/>
      <c r="X91" s="40"/>
      <c r="Z91" s="42"/>
      <c r="AA91" s="42"/>
      <c r="AB91" s="42"/>
      <c r="AC91" s="43" t="s">
        <v>49</v>
      </c>
      <c r="AD91" s="39"/>
      <c r="AE91" s="39"/>
      <c r="AF91" s="39"/>
      <c r="AG91" s="39"/>
      <c r="AH91" s="39"/>
      <c r="AI91" s="39"/>
      <c r="AJ91" s="39"/>
      <c r="AK91" s="19"/>
      <c r="AL91" s="44"/>
      <c r="AM91" s="39"/>
      <c r="AN91" s="39"/>
      <c r="AO91" s="39"/>
      <c r="AP91" s="39"/>
      <c r="AQ91" s="39"/>
      <c r="AR91" s="39"/>
      <c r="AS91" s="19"/>
    </row>
    <row r="92" spans="1:47" ht="27" customHeight="1" x14ac:dyDescent="0.25">
      <c r="A92" s="58"/>
      <c r="B92" s="64"/>
      <c r="C92" s="64"/>
      <c r="D92" s="64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8"/>
      <c r="AN92" s="58"/>
      <c r="AO92" s="58"/>
      <c r="AP92" s="58"/>
      <c r="AQ92" s="58"/>
      <c r="AR92" s="58"/>
      <c r="AS92" s="58"/>
    </row>
    <row r="93" spans="1:47" ht="90.75" customHeight="1" x14ac:dyDescent="0.25">
      <c r="A93" s="164" t="s">
        <v>95</v>
      </c>
      <c r="B93" s="164"/>
      <c r="C93" s="164"/>
      <c r="D93" s="164"/>
      <c r="E93" s="141" t="s">
        <v>51</v>
      </c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2" t="s">
        <v>52</v>
      </c>
      <c r="AR93" s="142" t="s">
        <v>53</v>
      </c>
      <c r="AS93" s="143" t="s">
        <v>54</v>
      </c>
    </row>
    <row r="94" spans="1:47" ht="21" customHeight="1" x14ac:dyDescent="0.25">
      <c r="A94" s="150" t="s">
        <v>55</v>
      </c>
      <c r="B94" s="150"/>
      <c r="C94" s="150"/>
      <c r="D94" s="46" t="s">
        <v>57</v>
      </c>
      <c r="E94" s="150" t="s">
        <v>58</v>
      </c>
      <c r="F94" s="150"/>
      <c r="G94" s="150"/>
      <c r="H94" s="150"/>
      <c r="I94" s="150" t="s">
        <v>59</v>
      </c>
      <c r="J94" s="150"/>
      <c r="K94" s="150"/>
      <c r="L94" s="150"/>
      <c r="M94" s="150" t="s">
        <v>60</v>
      </c>
      <c r="N94" s="150"/>
      <c r="O94" s="150"/>
      <c r="P94" s="150"/>
      <c r="Q94" s="150" t="s">
        <v>61</v>
      </c>
      <c r="R94" s="150"/>
      <c r="S94" s="150"/>
      <c r="T94" s="150"/>
      <c r="U94" s="150" t="s">
        <v>62</v>
      </c>
      <c r="V94" s="150"/>
      <c r="W94" s="150"/>
      <c r="X94" s="150" t="s">
        <v>63</v>
      </c>
      <c r="Y94" s="150"/>
      <c r="Z94" s="150"/>
      <c r="AA94" s="150"/>
      <c r="AB94" s="151" t="s">
        <v>64</v>
      </c>
      <c r="AC94" s="152"/>
      <c r="AD94" s="152"/>
      <c r="AE94" s="152"/>
      <c r="AF94" s="151" t="s">
        <v>65</v>
      </c>
      <c r="AG94" s="152"/>
      <c r="AH94" s="152"/>
      <c r="AI94" s="153"/>
      <c r="AJ94" s="150" t="s">
        <v>66</v>
      </c>
      <c r="AK94" s="150"/>
      <c r="AL94" s="150"/>
      <c r="AM94" s="150" t="s">
        <v>67</v>
      </c>
      <c r="AN94" s="150"/>
      <c r="AO94" s="150"/>
      <c r="AP94" s="150"/>
      <c r="AQ94" s="142"/>
      <c r="AR94" s="142"/>
      <c r="AS94" s="143"/>
    </row>
    <row r="95" spans="1:47" ht="15" customHeight="1" x14ac:dyDescent="0.25">
      <c r="A95" s="150"/>
      <c r="B95" s="150"/>
      <c r="C95" s="150"/>
      <c r="D95" s="46" t="s">
        <v>68</v>
      </c>
      <c r="E95" s="49">
        <v>1</v>
      </c>
      <c r="F95" s="49">
        <v>2</v>
      </c>
      <c r="G95" s="49">
        <v>3</v>
      </c>
      <c r="H95" s="49">
        <v>4</v>
      </c>
      <c r="I95" s="49">
        <v>5</v>
      </c>
      <c r="J95" s="49">
        <v>6</v>
      </c>
      <c r="K95" s="49">
        <v>7</v>
      </c>
      <c r="L95" s="49">
        <v>8</v>
      </c>
      <c r="M95" s="49">
        <v>9</v>
      </c>
      <c r="N95" s="49">
        <v>10</v>
      </c>
      <c r="O95" s="49">
        <v>11</v>
      </c>
      <c r="P95" s="49">
        <v>12</v>
      </c>
      <c r="Q95" s="49">
        <v>13</v>
      </c>
      <c r="R95" s="49">
        <v>14</v>
      </c>
      <c r="S95" s="49">
        <v>15</v>
      </c>
      <c r="T95" s="49">
        <v>16</v>
      </c>
      <c r="U95" s="49">
        <v>17</v>
      </c>
      <c r="V95" s="49">
        <v>18</v>
      </c>
      <c r="W95" s="49">
        <v>19</v>
      </c>
      <c r="X95" s="49">
        <v>20</v>
      </c>
      <c r="Y95" s="49">
        <v>21</v>
      </c>
      <c r="Z95" s="49">
        <v>22</v>
      </c>
      <c r="AA95" s="49">
        <v>23</v>
      </c>
      <c r="AB95" s="49">
        <v>24</v>
      </c>
      <c r="AC95" s="49">
        <v>25</v>
      </c>
      <c r="AD95" s="49">
        <v>26</v>
      </c>
      <c r="AE95" s="49">
        <v>27</v>
      </c>
      <c r="AF95" s="49">
        <v>28</v>
      </c>
      <c r="AG95" s="49">
        <v>29</v>
      </c>
      <c r="AH95" s="49">
        <v>30</v>
      </c>
      <c r="AI95" s="49">
        <v>31</v>
      </c>
      <c r="AJ95" s="49">
        <v>32</v>
      </c>
      <c r="AK95" s="49">
        <v>33</v>
      </c>
      <c r="AL95" s="49">
        <v>34</v>
      </c>
      <c r="AM95" s="49">
        <v>35</v>
      </c>
      <c r="AN95" s="49">
        <v>36</v>
      </c>
      <c r="AO95" s="49">
        <v>37</v>
      </c>
      <c r="AP95" s="49">
        <v>38</v>
      </c>
      <c r="AQ95" s="142"/>
      <c r="AR95" s="142"/>
      <c r="AS95" s="143"/>
    </row>
    <row r="96" spans="1:47" ht="14.25" customHeight="1" x14ac:dyDescent="0.25">
      <c r="A96" s="168" t="s">
        <v>81</v>
      </c>
      <c r="B96" s="45" t="s">
        <v>70</v>
      </c>
      <c r="C96" s="47">
        <v>5</v>
      </c>
      <c r="D96" s="54"/>
      <c r="E96" s="55" t="s">
        <v>71</v>
      </c>
      <c r="F96" s="55"/>
      <c r="G96" s="55"/>
      <c r="H96" s="55" t="s">
        <v>83</v>
      </c>
      <c r="I96" s="55"/>
      <c r="J96" s="55"/>
      <c r="K96" s="55" t="s">
        <v>82</v>
      </c>
      <c r="L96" s="55"/>
      <c r="M96" s="55"/>
      <c r="N96" s="55" t="s">
        <v>82</v>
      </c>
      <c r="O96" s="55"/>
      <c r="P96" s="55"/>
      <c r="Q96" s="55" t="s">
        <v>82</v>
      </c>
      <c r="R96" s="55"/>
      <c r="S96" s="55" t="s">
        <v>83</v>
      </c>
      <c r="T96" s="55"/>
      <c r="U96" s="55"/>
      <c r="V96" s="55" t="s">
        <v>82</v>
      </c>
      <c r="W96" s="55"/>
      <c r="X96" s="55"/>
      <c r="Y96" s="55" t="s">
        <v>83</v>
      </c>
      <c r="Z96" s="55"/>
      <c r="AA96" s="55"/>
      <c r="AB96" s="55" t="s">
        <v>82</v>
      </c>
      <c r="AC96" s="55"/>
      <c r="AD96" s="55"/>
      <c r="AE96" s="55" t="s">
        <v>82</v>
      </c>
      <c r="AF96" s="55"/>
      <c r="AG96" s="73" t="s">
        <v>93</v>
      </c>
      <c r="AH96" s="55"/>
      <c r="AI96" s="55"/>
      <c r="AJ96" s="55"/>
      <c r="AK96" s="55" t="s">
        <v>83</v>
      </c>
      <c r="AL96" s="55"/>
      <c r="AM96" s="56"/>
      <c r="AN96" s="56"/>
      <c r="AO96" s="56"/>
      <c r="AP96" s="56"/>
      <c r="AQ96" s="61">
        <f t="shared" ref="AQ96:AQ106" si="8">COUNTA(E96:AP96)</f>
        <v>12</v>
      </c>
      <c r="AR96" s="31">
        <f>34*5</f>
        <v>170</v>
      </c>
      <c r="AS96" s="71">
        <f t="shared" ref="AS96:AS106" si="9">AQ96/AR96</f>
        <v>7.0588235294117646E-2</v>
      </c>
    </row>
    <row r="97" spans="1:47" ht="18" customHeight="1" x14ac:dyDescent="0.25">
      <c r="A97" s="168"/>
      <c r="B97" s="45" t="s">
        <v>96</v>
      </c>
      <c r="C97" s="47">
        <v>5</v>
      </c>
      <c r="D97" s="54"/>
      <c r="E97" s="55" t="s">
        <v>71</v>
      </c>
      <c r="F97" s="55"/>
      <c r="G97" s="55"/>
      <c r="H97" s="55"/>
      <c r="I97" s="55"/>
      <c r="J97" s="55"/>
      <c r="K97" s="55" t="s">
        <v>82</v>
      </c>
      <c r="L97" s="55"/>
      <c r="M97" s="55"/>
      <c r="N97" s="55"/>
      <c r="O97" s="55"/>
      <c r="P97" s="55" t="s">
        <v>82</v>
      </c>
      <c r="Q97" s="55"/>
      <c r="R97" s="55"/>
      <c r="S97" s="55"/>
      <c r="T97" s="55" t="s">
        <v>83</v>
      </c>
      <c r="U97" s="55"/>
      <c r="V97" s="55"/>
      <c r="W97" s="55"/>
      <c r="X97" s="55"/>
      <c r="Y97" s="55"/>
      <c r="Z97" s="55"/>
      <c r="AA97" s="55"/>
      <c r="AB97" s="55"/>
      <c r="AC97" s="55" t="s">
        <v>82</v>
      </c>
      <c r="AD97" s="55"/>
      <c r="AE97" s="55"/>
      <c r="AF97" s="55"/>
      <c r="AG97" s="55"/>
      <c r="AH97" s="55"/>
      <c r="AI97" s="55"/>
      <c r="AJ97" s="55" t="s">
        <v>83</v>
      </c>
      <c r="AK97" s="55"/>
      <c r="AL97" s="55"/>
      <c r="AM97" s="56"/>
      <c r="AN97" s="56"/>
      <c r="AO97" s="56"/>
      <c r="AP97" s="56"/>
      <c r="AQ97" s="52">
        <f t="shared" si="8"/>
        <v>6</v>
      </c>
      <c r="AR97" s="31">
        <f>34*3</f>
        <v>102</v>
      </c>
      <c r="AS97" s="71">
        <f t="shared" si="9"/>
        <v>5.8823529411764705E-2</v>
      </c>
    </row>
    <row r="98" spans="1:47" ht="21" customHeight="1" x14ac:dyDescent="0.25">
      <c r="A98" s="168"/>
      <c r="B98" s="45" t="s">
        <v>97</v>
      </c>
      <c r="C98" s="47">
        <v>5</v>
      </c>
      <c r="D98" s="74"/>
      <c r="E98" s="55"/>
      <c r="F98" s="55"/>
      <c r="G98" s="55"/>
      <c r="H98" s="55" t="s">
        <v>71</v>
      </c>
      <c r="I98" s="55"/>
      <c r="J98" s="55"/>
      <c r="K98" s="75" t="s">
        <v>83</v>
      </c>
      <c r="L98" s="55"/>
      <c r="M98" s="55"/>
      <c r="N98" s="75" t="s">
        <v>83</v>
      </c>
      <c r="O98" s="55"/>
      <c r="P98" s="55"/>
      <c r="Q98" s="75" t="s">
        <v>83</v>
      </c>
      <c r="R98" s="55"/>
      <c r="S98" s="55"/>
      <c r="T98" s="75" t="s">
        <v>83</v>
      </c>
      <c r="U98" s="55"/>
      <c r="V98" s="55"/>
      <c r="W98" s="75" t="s">
        <v>83</v>
      </c>
      <c r="X98" s="55"/>
      <c r="Y98" s="55"/>
      <c r="Z98" s="75" t="s">
        <v>83</v>
      </c>
      <c r="AA98" s="55"/>
      <c r="AB98" s="55"/>
      <c r="AC98" s="75" t="s">
        <v>83</v>
      </c>
      <c r="AD98" s="55"/>
      <c r="AE98" s="55"/>
      <c r="AF98" s="75" t="s">
        <v>83</v>
      </c>
      <c r="AG98" s="55"/>
      <c r="AH98" s="55"/>
      <c r="AI98" s="55"/>
      <c r="AJ98" s="75" t="s">
        <v>83</v>
      </c>
      <c r="AK98" s="55"/>
      <c r="AL98" s="55"/>
      <c r="AM98" s="56"/>
      <c r="AN98" s="56"/>
      <c r="AO98" s="56"/>
      <c r="AP98" s="56"/>
      <c r="AQ98" s="61">
        <f t="shared" si="8"/>
        <v>10</v>
      </c>
      <c r="AR98" s="31">
        <f>34*3</f>
        <v>102</v>
      </c>
      <c r="AS98" s="71">
        <f t="shared" si="9"/>
        <v>9.8039215686274508E-2</v>
      </c>
    </row>
    <row r="99" spans="1:47" ht="21" customHeight="1" x14ac:dyDescent="0.25">
      <c r="A99" s="168"/>
      <c r="B99" s="45" t="s">
        <v>72</v>
      </c>
      <c r="C99" s="47">
        <v>5</v>
      </c>
      <c r="D99" s="54"/>
      <c r="E99" s="55"/>
      <c r="F99" s="55"/>
      <c r="G99" s="55"/>
      <c r="H99" s="55"/>
      <c r="I99" s="55"/>
      <c r="J99" s="55"/>
      <c r="K99" s="55"/>
      <c r="L99" s="55"/>
      <c r="M99" s="55" t="s">
        <v>83</v>
      </c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83</v>
      </c>
      <c r="Z99" s="55"/>
      <c r="AA99" s="55"/>
      <c r="AB99" s="55"/>
      <c r="AC99" s="55"/>
      <c r="AD99" s="55"/>
      <c r="AE99" s="55"/>
      <c r="AF99" s="55"/>
      <c r="AG99" s="55"/>
      <c r="AH99" s="55" t="s">
        <v>83</v>
      </c>
      <c r="AI99" s="56"/>
      <c r="AJ99" s="56"/>
      <c r="AK99" s="55" t="s">
        <v>93</v>
      </c>
      <c r="AL99" s="55"/>
      <c r="AM99" s="56"/>
      <c r="AN99" s="56"/>
      <c r="AO99" s="56"/>
      <c r="AP99" s="56"/>
      <c r="AQ99" s="52">
        <f t="shared" si="8"/>
        <v>4</v>
      </c>
      <c r="AR99" s="31">
        <f>34*5</f>
        <v>170</v>
      </c>
      <c r="AS99" s="71">
        <f t="shared" si="9"/>
        <v>2.3529411764705882E-2</v>
      </c>
    </row>
    <row r="100" spans="1:47" ht="21" customHeight="1" x14ac:dyDescent="0.25">
      <c r="A100" s="168"/>
      <c r="B100" s="45" t="s">
        <v>98</v>
      </c>
      <c r="C100" s="47">
        <v>5</v>
      </c>
      <c r="D100" s="54"/>
      <c r="E100" s="55"/>
      <c r="F100" s="55"/>
      <c r="G100" s="55"/>
      <c r="H100" s="55"/>
      <c r="I100" s="55"/>
      <c r="J100" s="55"/>
      <c r="K100" s="55" t="s">
        <v>83</v>
      </c>
      <c r="L100" s="55"/>
      <c r="M100" s="55"/>
      <c r="N100" s="55"/>
      <c r="O100" s="55"/>
      <c r="P100" s="55"/>
      <c r="Q100" s="55"/>
      <c r="R100" s="55"/>
      <c r="S100" s="55" t="s">
        <v>82</v>
      </c>
      <c r="T100" s="55"/>
      <c r="U100" s="55"/>
      <c r="V100" s="55"/>
      <c r="W100" s="55"/>
      <c r="X100" s="55"/>
      <c r="Y100" s="55"/>
      <c r="Z100" s="55" t="s">
        <v>82</v>
      </c>
      <c r="AA100" s="55"/>
      <c r="AB100" s="55"/>
      <c r="AC100" s="55"/>
      <c r="AD100" s="55" t="s">
        <v>93</v>
      </c>
      <c r="AE100" s="55"/>
      <c r="AF100" s="55"/>
      <c r="AG100" s="55" t="s">
        <v>82</v>
      </c>
      <c r="AH100" s="55"/>
      <c r="AI100" s="56"/>
      <c r="AJ100" s="56" t="s">
        <v>83</v>
      </c>
      <c r="AK100" s="55"/>
      <c r="AL100" s="55"/>
      <c r="AM100" s="56"/>
      <c r="AN100" s="56"/>
      <c r="AO100" s="56"/>
      <c r="AP100" s="56"/>
      <c r="AQ100" s="61">
        <f t="shared" si="8"/>
        <v>6</v>
      </c>
      <c r="AR100" s="31">
        <f>34*3</f>
        <v>102</v>
      </c>
      <c r="AS100" s="71">
        <f t="shared" si="9"/>
        <v>5.8823529411764705E-2</v>
      </c>
    </row>
    <row r="101" spans="1:47" ht="18" customHeight="1" x14ac:dyDescent="0.25">
      <c r="A101" s="168"/>
      <c r="B101" s="45" t="s">
        <v>99</v>
      </c>
      <c r="C101" s="47">
        <v>5</v>
      </c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 t="s">
        <v>104</v>
      </c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75"/>
      <c r="AH101" s="55"/>
      <c r="AI101" s="55" t="s">
        <v>104</v>
      </c>
      <c r="AJ101" s="56"/>
      <c r="AK101" s="55"/>
      <c r="AL101" s="55"/>
      <c r="AM101" s="56"/>
      <c r="AN101" s="56"/>
      <c r="AO101" s="56"/>
      <c r="AP101" s="56"/>
      <c r="AQ101" s="52">
        <f t="shared" si="8"/>
        <v>2</v>
      </c>
      <c r="AR101" s="31">
        <f>34*1</f>
        <v>34</v>
      </c>
      <c r="AS101" s="71">
        <f t="shared" si="9"/>
        <v>5.8823529411764705E-2</v>
      </c>
    </row>
    <row r="102" spans="1:47" ht="18" customHeight="1" x14ac:dyDescent="0.25">
      <c r="A102" s="168"/>
      <c r="B102" s="45" t="s">
        <v>100</v>
      </c>
      <c r="C102" s="47">
        <v>5</v>
      </c>
      <c r="D102" s="72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76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31"/>
      <c r="AG102" s="31" t="s">
        <v>93</v>
      </c>
      <c r="AH102" s="55"/>
      <c r="AI102" s="55"/>
      <c r="AJ102" s="56"/>
      <c r="AK102" s="31"/>
      <c r="AL102" s="55"/>
      <c r="AM102" s="56"/>
      <c r="AN102" s="56"/>
      <c r="AO102" s="56"/>
      <c r="AP102" s="56"/>
      <c r="AQ102" s="61">
        <f t="shared" si="8"/>
        <v>1</v>
      </c>
      <c r="AR102" s="31">
        <f>34*1</f>
        <v>34</v>
      </c>
      <c r="AS102" s="71">
        <f t="shared" si="9"/>
        <v>2.9411764705882353E-2</v>
      </c>
    </row>
    <row r="103" spans="1:47" ht="18" customHeight="1" x14ac:dyDescent="0.25">
      <c r="A103" s="168"/>
      <c r="B103" s="47" t="s">
        <v>75</v>
      </c>
      <c r="C103" s="47">
        <v>5</v>
      </c>
      <c r="D103" s="72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 t="s">
        <v>104</v>
      </c>
      <c r="AF103" s="31"/>
      <c r="AG103" s="31"/>
      <c r="AH103" s="55"/>
      <c r="AI103" s="55"/>
      <c r="AJ103" s="56"/>
      <c r="AK103" s="31"/>
      <c r="AL103" s="55"/>
      <c r="AM103" s="56"/>
      <c r="AN103" s="56"/>
      <c r="AO103" s="56"/>
      <c r="AP103" s="56"/>
      <c r="AQ103" s="52">
        <f t="shared" si="8"/>
        <v>1</v>
      </c>
      <c r="AR103" s="31">
        <f>34*1</f>
        <v>34</v>
      </c>
      <c r="AS103" s="71">
        <f t="shared" si="9"/>
        <v>2.9411764705882353E-2</v>
      </c>
    </row>
    <row r="104" spans="1:47" ht="12.75" customHeight="1" x14ac:dyDescent="0.25">
      <c r="A104" s="168"/>
      <c r="B104" s="45" t="s">
        <v>76</v>
      </c>
      <c r="C104" s="47">
        <v>5</v>
      </c>
      <c r="D104" s="72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31"/>
      <c r="AG104" s="31"/>
      <c r="AH104" s="55"/>
      <c r="AI104" s="55"/>
      <c r="AJ104" s="56"/>
      <c r="AK104" s="31"/>
      <c r="AL104" s="55" t="s">
        <v>104</v>
      </c>
      <c r="AM104" s="56"/>
      <c r="AN104" s="56"/>
      <c r="AO104" s="56"/>
      <c r="AP104" s="56"/>
      <c r="AQ104" s="61">
        <f t="shared" si="8"/>
        <v>1</v>
      </c>
      <c r="AR104" s="31">
        <f>34*1</f>
        <v>34</v>
      </c>
      <c r="AS104" s="71">
        <f t="shared" si="9"/>
        <v>2.9411764705882353E-2</v>
      </c>
    </row>
    <row r="105" spans="1:47" ht="19.8" customHeight="1" x14ac:dyDescent="0.25">
      <c r="A105" s="168"/>
      <c r="B105" s="47" t="s">
        <v>101</v>
      </c>
      <c r="C105" s="47">
        <v>5</v>
      </c>
      <c r="D105" s="54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31"/>
      <c r="AI105" s="31"/>
      <c r="AJ105" s="56"/>
      <c r="AK105" s="55"/>
      <c r="AL105" s="55"/>
      <c r="AM105" s="56"/>
      <c r="AN105" s="56"/>
      <c r="AO105" s="56"/>
      <c r="AP105" s="56"/>
      <c r="AQ105" s="52">
        <f t="shared" si="8"/>
        <v>0</v>
      </c>
      <c r="AR105" s="31">
        <f>34*2</f>
        <v>68</v>
      </c>
      <c r="AS105" s="71">
        <f t="shared" si="9"/>
        <v>0</v>
      </c>
    </row>
    <row r="106" spans="1:47" ht="27" customHeight="1" x14ac:dyDescent="0.25">
      <c r="A106" s="168"/>
      <c r="B106" s="45" t="s">
        <v>78</v>
      </c>
      <c r="C106" s="47">
        <v>5</v>
      </c>
      <c r="D106" s="54"/>
      <c r="E106" s="55"/>
      <c r="F106" s="55"/>
      <c r="G106" s="55"/>
      <c r="H106" s="55"/>
      <c r="I106" s="55"/>
      <c r="J106" s="55"/>
      <c r="K106" s="55"/>
      <c r="L106" s="55" t="s">
        <v>79</v>
      </c>
      <c r="M106" s="55"/>
      <c r="N106" s="55"/>
      <c r="O106" s="55"/>
      <c r="P106" s="55"/>
      <c r="Q106" s="55"/>
      <c r="R106" s="55"/>
      <c r="S106" s="55"/>
      <c r="T106" s="55" t="s">
        <v>79</v>
      </c>
      <c r="U106" s="55"/>
      <c r="V106" s="55"/>
      <c r="W106" s="55"/>
      <c r="X106" s="55"/>
      <c r="Y106" s="55"/>
      <c r="Z106" s="55"/>
      <c r="AA106" s="55"/>
      <c r="AB106" s="55"/>
      <c r="AC106" s="55"/>
      <c r="AE106" s="55" t="s">
        <v>79</v>
      </c>
      <c r="AF106" s="55"/>
      <c r="AG106" s="55"/>
      <c r="AH106" s="31"/>
      <c r="AI106" s="31"/>
      <c r="AJ106" s="56"/>
      <c r="AK106" s="55"/>
      <c r="AL106" s="55" t="s">
        <v>79</v>
      </c>
      <c r="AM106" s="56"/>
      <c r="AN106" s="56"/>
      <c r="AO106" s="56"/>
      <c r="AP106" s="56"/>
      <c r="AQ106" s="52">
        <f t="shared" si="8"/>
        <v>4</v>
      </c>
      <c r="AR106" s="31">
        <f>34*2</f>
        <v>68</v>
      </c>
      <c r="AS106" s="71">
        <f t="shared" si="9"/>
        <v>5.8823529411764705E-2</v>
      </c>
    </row>
    <row r="107" spans="1:47" s="9" customFormat="1" ht="63" customHeight="1" x14ac:dyDescent="0.3">
      <c r="A107" s="10" t="s">
        <v>25</v>
      </c>
      <c r="B107" s="10"/>
      <c r="C107" s="91">
        <v>45897</v>
      </c>
      <c r="D107" s="10"/>
      <c r="E107" s="10" t="s">
        <v>26</v>
      </c>
      <c r="F107" s="10"/>
      <c r="G107" s="10"/>
      <c r="H107" s="10"/>
      <c r="L107" s="11" t="s">
        <v>27</v>
      </c>
      <c r="AC107" s="12"/>
      <c r="AD107" s="12"/>
      <c r="AL107" s="12"/>
      <c r="AM107" s="12"/>
      <c r="AN107" s="12"/>
      <c r="AO107" s="12"/>
      <c r="AP107" s="12"/>
      <c r="AQ107" s="12"/>
      <c r="AR107" s="12"/>
      <c r="AS107" s="12"/>
    </row>
    <row r="108" spans="1:47" ht="21.75" customHeight="1" x14ac:dyDescent="0.45">
      <c r="A108" s="13" t="s">
        <v>28</v>
      </c>
      <c r="B108" s="14" t="s">
        <v>115</v>
      </c>
      <c r="C108" s="15"/>
      <c r="D108" s="95"/>
      <c r="F108" s="10"/>
      <c r="G108" s="17" t="s">
        <v>29</v>
      </c>
      <c r="H108" s="10"/>
      <c r="I108" s="18"/>
      <c r="J108" s="18"/>
      <c r="K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L108" s="19"/>
      <c r="AM108" s="19"/>
      <c r="AN108" s="19"/>
      <c r="AO108" s="20"/>
      <c r="AP108" s="20"/>
      <c r="AQ108" s="20"/>
      <c r="AR108" s="20"/>
      <c r="AS108" s="20"/>
    </row>
    <row r="109" spans="1:47" ht="40.5" customHeight="1" x14ac:dyDescent="0.3">
      <c r="A109" s="13" t="s">
        <v>30</v>
      </c>
      <c r="B109" s="21" t="s">
        <v>116</v>
      </c>
      <c r="D109" s="95"/>
      <c r="E109" s="22"/>
      <c r="F109" s="22"/>
      <c r="G109" s="122" t="s">
        <v>31</v>
      </c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4"/>
      <c r="X109" s="125" t="s">
        <v>32</v>
      </c>
      <c r="Y109" s="126"/>
      <c r="Z109" s="126"/>
      <c r="AA109" s="126"/>
      <c r="AB109" s="127"/>
      <c r="AC109" s="128" t="s">
        <v>33</v>
      </c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30"/>
      <c r="AN109" s="137" t="s">
        <v>34</v>
      </c>
      <c r="AO109" s="137"/>
      <c r="AP109" s="23" t="s">
        <v>35</v>
      </c>
      <c r="AQ109" s="23"/>
      <c r="AR109" s="24"/>
      <c r="AU109" s="25"/>
    </row>
    <row r="110" spans="1:47" ht="22.5" customHeight="1" x14ac:dyDescent="0.25">
      <c r="B110" s="138" t="s">
        <v>36</v>
      </c>
      <c r="C110" s="138"/>
      <c r="F110" s="26"/>
      <c r="G110" s="27" t="s">
        <v>37</v>
      </c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101" t="s">
        <v>38</v>
      </c>
      <c r="Y110" s="102"/>
      <c r="Z110" s="102"/>
      <c r="AA110" s="102"/>
      <c r="AB110" s="103"/>
      <c r="AC110" s="131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3"/>
      <c r="AN110" s="137"/>
      <c r="AO110" s="137"/>
      <c r="AP110" s="106" t="s">
        <v>39</v>
      </c>
      <c r="AQ110" s="106"/>
      <c r="AU110" s="25"/>
    </row>
    <row r="111" spans="1:47" ht="42.75" customHeight="1" x14ac:dyDescent="0.25">
      <c r="A111" s="29" t="s">
        <v>40</v>
      </c>
      <c r="B111" s="14" t="s">
        <v>118</v>
      </c>
      <c r="C111" s="30" t="s">
        <v>41</v>
      </c>
      <c r="D111" s="31"/>
      <c r="F111" s="26"/>
      <c r="G111" s="107" t="s">
        <v>42</v>
      </c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9"/>
      <c r="X111" s="104"/>
      <c r="Y111" s="104"/>
      <c r="Z111" s="104"/>
      <c r="AA111" s="104"/>
      <c r="AB111" s="105"/>
      <c r="AC111" s="134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6"/>
      <c r="AN111" s="137"/>
      <c r="AO111" s="137"/>
      <c r="AP111" s="116" t="s">
        <v>30</v>
      </c>
      <c r="AQ111" s="117"/>
      <c r="AU111" s="25"/>
    </row>
    <row r="112" spans="1:47" ht="35.25" customHeight="1" x14ac:dyDescent="0.25">
      <c r="A112" s="32" t="s">
        <v>43</v>
      </c>
      <c r="B112" s="90">
        <v>45897</v>
      </c>
      <c r="C112" s="30" t="s">
        <v>44</v>
      </c>
      <c r="D112" s="33"/>
      <c r="E112" s="34"/>
      <c r="F112" s="26"/>
      <c r="G112" s="110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8" t="s">
        <v>45</v>
      </c>
      <c r="Y112" s="119"/>
      <c r="Z112" s="119"/>
      <c r="AA112" s="119"/>
      <c r="AB112" s="119"/>
      <c r="AC112" s="35" t="s">
        <v>46</v>
      </c>
      <c r="AD112" s="36"/>
      <c r="AE112" s="36"/>
      <c r="AF112" s="36"/>
      <c r="AG112" s="36"/>
      <c r="AH112" s="19"/>
    </row>
    <row r="113" spans="1:45" ht="26.25" customHeight="1" x14ac:dyDescent="0.25">
      <c r="A113" s="120" t="s">
        <v>47</v>
      </c>
      <c r="B113" s="120"/>
      <c r="C113" s="121" t="s">
        <v>117</v>
      </c>
      <c r="D113" s="121"/>
      <c r="F113" s="26"/>
      <c r="G113" s="113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5"/>
      <c r="Y113" s="37"/>
      <c r="AB113" s="37"/>
      <c r="AC113" s="38" t="s">
        <v>48</v>
      </c>
      <c r="AP113" s="39"/>
      <c r="AQ113" s="39"/>
      <c r="AR113" s="39"/>
    </row>
    <row r="114" spans="1:45" ht="22.5" customHeight="1" x14ac:dyDescent="0.3">
      <c r="A114" s="40"/>
      <c r="B114" s="40"/>
      <c r="C114" s="40"/>
      <c r="D114" s="41"/>
      <c r="E114" s="41"/>
      <c r="F114" s="41"/>
      <c r="G114" s="41"/>
      <c r="H114" s="41"/>
      <c r="I114" s="40"/>
      <c r="X114" s="40"/>
      <c r="Z114" s="42"/>
      <c r="AA114" s="42"/>
      <c r="AB114" s="42"/>
      <c r="AC114" s="43" t="s">
        <v>49</v>
      </c>
      <c r="AD114" s="39"/>
      <c r="AE114" s="39"/>
      <c r="AF114" s="39"/>
      <c r="AG114" s="39"/>
      <c r="AH114" s="39"/>
      <c r="AI114" s="39"/>
      <c r="AJ114" s="39"/>
      <c r="AK114" s="19"/>
      <c r="AL114" s="44"/>
      <c r="AM114" s="39"/>
      <c r="AN114" s="39"/>
      <c r="AO114" s="39"/>
      <c r="AP114" s="39"/>
      <c r="AQ114" s="39"/>
      <c r="AR114" s="39"/>
      <c r="AS114" s="19"/>
    </row>
    <row r="115" spans="1:45" ht="27" customHeight="1" x14ac:dyDescent="0.25">
      <c r="A115" s="156"/>
      <c r="B115" s="156"/>
      <c r="C115" s="156"/>
      <c r="D115" s="156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8"/>
      <c r="AN115" s="58"/>
      <c r="AO115" s="58"/>
      <c r="AP115" s="58"/>
      <c r="AQ115" s="58"/>
      <c r="AR115" s="58"/>
      <c r="AS115" s="58"/>
    </row>
    <row r="116" spans="1:45" s="37" customFormat="1" ht="116.25" customHeight="1" x14ac:dyDescent="0.25">
      <c r="A116" s="169" t="s">
        <v>102</v>
      </c>
      <c r="B116" s="170"/>
      <c r="C116" s="170"/>
      <c r="D116" s="171"/>
      <c r="E116" s="172" t="s">
        <v>51</v>
      </c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4"/>
      <c r="AQ116" s="175" t="s">
        <v>52</v>
      </c>
      <c r="AR116" s="178" t="s">
        <v>53</v>
      </c>
      <c r="AS116" s="181" t="s">
        <v>54</v>
      </c>
    </row>
    <row r="117" spans="1:45" s="37" customFormat="1" ht="21.75" customHeight="1" x14ac:dyDescent="0.25">
      <c r="A117" s="144" t="s">
        <v>55</v>
      </c>
      <c r="B117" s="184"/>
      <c r="C117" s="145"/>
      <c r="D117" s="46" t="s">
        <v>57</v>
      </c>
      <c r="E117" s="190" t="s">
        <v>58</v>
      </c>
      <c r="F117" s="191"/>
      <c r="G117" s="191"/>
      <c r="H117" s="192"/>
      <c r="I117" s="190" t="s">
        <v>59</v>
      </c>
      <c r="J117" s="191"/>
      <c r="K117" s="191"/>
      <c r="L117" s="192"/>
      <c r="M117" s="190" t="s">
        <v>60</v>
      </c>
      <c r="N117" s="191"/>
      <c r="O117" s="191"/>
      <c r="P117" s="192"/>
      <c r="Q117" s="190" t="s">
        <v>61</v>
      </c>
      <c r="R117" s="191"/>
      <c r="S117" s="191"/>
      <c r="T117" s="192"/>
      <c r="U117" s="190" t="s">
        <v>62</v>
      </c>
      <c r="V117" s="191"/>
      <c r="W117" s="192"/>
      <c r="X117" s="190" t="s">
        <v>63</v>
      </c>
      <c r="Y117" s="191"/>
      <c r="Z117" s="191"/>
      <c r="AA117" s="192"/>
      <c r="AB117" s="151" t="s">
        <v>64</v>
      </c>
      <c r="AC117" s="152"/>
      <c r="AD117" s="152"/>
      <c r="AE117" s="153"/>
      <c r="AF117" s="151" t="s">
        <v>65</v>
      </c>
      <c r="AG117" s="152"/>
      <c r="AH117" s="152"/>
      <c r="AI117" s="153"/>
      <c r="AJ117" s="190" t="s">
        <v>66</v>
      </c>
      <c r="AK117" s="191"/>
      <c r="AL117" s="192"/>
      <c r="AM117" s="190" t="s">
        <v>67</v>
      </c>
      <c r="AN117" s="191"/>
      <c r="AO117" s="191"/>
      <c r="AP117" s="192"/>
      <c r="AQ117" s="176"/>
      <c r="AR117" s="179"/>
      <c r="AS117" s="182"/>
    </row>
    <row r="118" spans="1:45" s="48" customFormat="1" ht="11.25" customHeight="1" x14ac:dyDescent="0.2">
      <c r="A118" s="146"/>
      <c r="B118" s="185"/>
      <c r="C118" s="147"/>
      <c r="D118" s="46" t="s">
        <v>68</v>
      </c>
      <c r="E118" s="49">
        <v>1</v>
      </c>
      <c r="F118" s="49">
        <v>2</v>
      </c>
      <c r="G118" s="49">
        <v>3</v>
      </c>
      <c r="H118" s="49">
        <v>4</v>
      </c>
      <c r="I118" s="49">
        <v>5</v>
      </c>
      <c r="J118" s="49">
        <v>6</v>
      </c>
      <c r="K118" s="49">
        <v>7</v>
      </c>
      <c r="L118" s="49">
        <v>8</v>
      </c>
      <c r="M118" s="49">
        <v>9</v>
      </c>
      <c r="N118" s="49">
        <v>10</v>
      </c>
      <c r="O118" s="49">
        <v>11</v>
      </c>
      <c r="P118" s="49">
        <v>12</v>
      </c>
      <c r="Q118" s="49">
        <v>13</v>
      </c>
      <c r="R118" s="49">
        <v>14</v>
      </c>
      <c r="S118" s="49">
        <v>15</v>
      </c>
      <c r="T118" s="49">
        <v>16</v>
      </c>
      <c r="U118" s="49">
        <v>17</v>
      </c>
      <c r="V118" s="49">
        <v>18</v>
      </c>
      <c r="W118" s="49">
        <v>19</v>
      </c>
      <c r="X118" s="49">
        <v>20</v>
      </c>
      <c r="Y118" s="49">
        <v>21</v>
      </c>
      <c r="Z118" s="49">
        <v>22</v>
      </c>
      <c r="AA118" s="49">
        <v>23</v>
      </c>
      <c r="AB118" s="49">
        <v>24</v>
      </c>
      <c r="AC118" s="49">
        <v>25</v>
      </c>
      <c r="AD118" s="49">
        <v>26</v>
      </c>
      <c r="AE118" s="49">
        <v>27</v>
      </c>
      <c r="AF118" s="49">
        <v>28</v>
      </c>
      <c r="AG118" s="49">
        <v>29</v>
      </c>
      <c r="AH118" s="49">
        <v>30</v>
      </c>
      <c r="AI118" s="49">
        <v>31</v>
      </c>
      <c r="AJ118" s="49">
        <v>32</v>
      </c>
      <c r="AK118" s="49">
        <v>33</v>
      </c>
      <c r="AL118" s="49">
        <v>34</v>
      </c>
      <c r="AM118" s="49">
        <v>35</v>
      </c>
      <c r="AN118" s="49">
        <v>36</v>
      </c>
      <c r="AO118" s="49">
        <v>37</v>
      </c>
      <c r="AP118" s="49">
        <v>38</v>
      </c>
      <c r="AQ118" s="177"/>
      <c r="AR118" s="180"/>
      <c r="AS118" s="183"/>
    </row>
    <row r="119" spans="1:45" ht="12.75" customHeight="1" x14ac:dyDescent="0.25">
      <c r="A119" s="168" t="s">
        <v>81</v>
      </c>
      <c r="B119" s="93" t="s">
        <v>70</v>
      </c>
      <c r="C119" s="92">
        <v>6</v>
      </c>
      <c r="D119" s="54"/>
      <c r="E119" s="55"/>
      <c r="F119" s="55"/>
      <c r="G119" s="55" t="s">
        <v>83</v>
      </c>
      <c r="H119" s="55"/>
      <c r="I119" s="55" t="s">
        <v>82</v>
      </c>
      <c r="J119" s="55"/>
      <c r="K119" s="55" t="s">
        <v>83</v>
      </c>
      <c r="L119" s="55"/>
      <c r="M119" s="55" t="s">
        <v>82</v>
      </c>
      <c r="N119" s="55"/>
      <c r="O119" s="55" t="s">
        <v>83</v>
      </c>
      <c r="P119" s="55"/>
      <c r="Q119" s="55" t="s">
        <v>82</v>
      </c>
      <c r="R119" s="55"/>
      <c r="S119" s="55" t="s">
        <v>83</v>
      </c>
      <c r="T119" s="55"/>
      <c r="U119" s="55"/>
      <c r="V119" s="55"/>
      <c r="W119" s="55" t="s">
        <v>82</v>
      </c>
      <c r="X119" s="55"/>
      <c r="Y119" s="55"/>
      <c r="Z119" s="55"/>
      <c r="AA119" s="55" t="s">
        <v>82</v>
      </c>
      <c r="AB119" s="55"/>
      <c r="AC119" s="55" t="s">
        <v>82</v>
      </c>
      <c r="AD119" s="55"/>
      <c r="AE119" s="55" t="s">
        <v>82</v>
      </c>
      <c r="AF119" s="55"/>
      <c r="AG119" s="55" t="s">
        <v>82</v>
      </c>
      <c r="AH119" s="55"/>
      <c r="AI119" s="73" t="s">
        <v>93</v>
      </c>
      <c r="AJ119" s="55" t="s">
        <v>83</v>
      </c>
      <c r="AK119" s="55"/>
      <c r="AL119" s="55"/>
      <c r="AM119" s="56"/>
      <c r="AN119" s="56"/>
      <c r="AO119" s="56"/>
      <c r="AP119" s="56"/>
      <c r="AQ119" s="61">
        <f t="shared" ref="AQ119:AQ129" si="10">COUNTA(E119:AP119)</f>
        <v>14</v>
      </c>
      <c r="AR119" s="31">
        <f>34*6</f>
        <v>204</v>
      </c>
      <c r="AS119" s="71">
        <f t="shared" ref="AS119:AS129" si="11">AQ119/AR119</f>
        <v>6.8627450980392163E-2</v>
      </c>
    </row>
    <row r="120" spans="1:45" ht="12.75" customHeight="1" x14ac:dyDescent="0.25">
      <c r="A120" s="168"/>
      <c r="B120" s="93" t="s">
        <v>96</v>
      </c>
      <c r="C120" s="92">
        <v>6</v>
      </c>
      <c r="D120" s="54"/>
      <c r="E120" s="55"/>
      <c r="F120" s="55"/>
      <c r="G120" s="55"/>
      <c r="H120" s="55"/>
      <c r="I120" s="55" t="s">
        <v>82</v>
      </c>
      <c r="J120" s="55"/>
      <c r="K120" s="55"/>
      <c r="L120" s="55"/>
      <c r="M120" s="55"/>
      <c r="N120" s="55"/>
      <c r="O120" s="55" t="s">
        <v>82</v>
      </c>
      <c r="P120" s="55"/>
      <c r="Q120" s="55"/>
      <c r="R120" s="55" t="s">
        <v>82</v>
      </c>
      <c r="S120" s="55"/>
      <c r="T120" s="55"/>
      <c r="U120" s="55"/>
      <c r="V120" s="55" t="s">
        <v>83</v>
      </c>
      <c r="W120" s="55"/>
      <c r="X120" s="55"/>
      <c r="Y120" s="55" t="s">
        <v>82</v>
      </c>
      <c r="Z120" s="55"/>
      <c r="AA120" s="55"/>
      <c r="AB120" s="55" t="s">
        <v>82</v>
      </c>
      <c r="AC120" s="55"/>
      <c r="AD120" s="55"/>
      <c r="AE120" s="55"/>
      <c r="AF120" s="55"/>
      <c r="AG120" s="55" t="s">
        <v>82</v>
      </c>
      <c r="AH120" s="55"/>
      <c r="AI120" s="55"/>
      <c r="AJ120" s="55" t="s">
        <v>83</v>
      </c>
      <c r="AK120" s="55"/>
      <c r="AL120" s="55"/>
      <c r="AM120" s="56"/>
      <c r="AN120" s="56"/>
      <c r="AO120" s="56"/>
      <c r="AP120" s="56"/>
      <c r="AQ120" s="52">
        <f t="shared" si="10"/>
        <v>8</v>
      </c>
      <c r="AR120" s="31">
        <f>34*3</f>
        <v>102</v>
      </c>
      <c r="AS120" s="71">
        <f t="shared" si="11"/>
        <v>7.8431372549019607E-2</v>
      </c>
    </row>
    <row r="121" spans="1:45" ht="27" customHeight="1" x14ac:dyDescent="0.25">
      <c r="A121" s="168"/>
      <c r="B121" s="93" t="s">
        <v>97</v>
      </c>
      <c r="C121" s="92">
        <v>6</v>
      </c>
      <c r="D121" s="54"/>
      <c r="E121" s="55"/>
      <c r="F121" s="55"/>
      <c r="G121" s="55"/>
      <c r="H121" s="75" t="s">
        <v>71</v>
      </c>
      <c r="I121" s="55"/>
      <c r="J121" s="55"/>
      <c r="K121" s="75" t="s">
        <v>83</v>
      </c>
      <c r="L121" s="55"/>
      <c r="M121" s="55"/>
      <c r="N121" s="75" t="s">
        <v>83</v>
      </c>
      <c r="O121" s="55"/>
      <c r="P121" s="55"/>
      <c r="Q121" s="75" t="s">
        <v>83</v>
      </c>
      <c r="R121" s="55"/>
      <c r="S121" s="55"/>
      <c r="T121" s="75" t="s">
        <v>83</v>
      </c>
      <c r="U121" s="55"/>
      <c r="V121" s="55"/>
      <c r="W121" s="75" t="s">
        <v>83</v>
      </c>
      <c r="X121" s="55"/>
      <c r="Y121" s="55"/>
      <c r="Z121" s="75" t="s">
        <v>83</v>
      </c>
      <c r="AA121" s="55"/>
      <c r="AB121" s="55"/>
      <c r="AC121" s="75" t="s">
        <v>83</v>
      </c>
      <c r="AD121" s="55"/>
      <c r="AE121" s="55"/>
      <c r="AF121" s="75" t="s">
        <v>83</v>
      </c>
      <c r="AG121" s="55"/>
      <c r="AH121" s="55"/>
      <c r="AI121" s="55"/>
      <c r="AJ121" s="55"/>
      <c r="AK121" s="55"/>
      <c r="AL121" s="75" t="s">
        <v>83</v>
      </c>
      <c r="AM121" s="56"/>
      <c r="AN121" s="56"/>
      <c r="AO121" s="56"/>
      <c r="AP121" s="56"/>
      <c r="AQ121" s="61">
        <f t="shared" si="10"/>
        <v>10</v>
      </c>
      <c r="AR121" s="31">
        <f>34*3</f>
        <v>102</v>
      </c>
      <c r="AS121" s="71">
        <f t="shared" si="11"/>
        <v>9.8039215686274508E-2</v>
      </c>
    </row>
    <row r="122" spans="1:45" ht="12.75" customHeight="1" x14ac:dyDescent="0.25">
      <c r="A122" s="168"/>
      <c r="B122" s="93" t="s">
        <v>72</v>
      </c>
      <c r="C122" s="92">
        <v>6</v>
      </c>
      <c r="D122" s="54"/>
      <c r="E122" s="55"/>
      <c r="F122" s="55" t="s">
        <v>83</v>
      </c>
      <c r="G122" s="55"/>
      <c r="H122" s="55" t="s">
        <v>83</v>
      </c>
      <c r="I122" s="55" t="s">
        <v>83</v>
      </c>
      <c r="J122" s="55"/>
      <c r="K122" s="55"/>
      <c r="L122" s="55" t="s">
        <v>83</v>
      </c>
      <c r="M122" s="55"/>
      <c r="N122" s="55" t="s">
        <v>83</v>
      </c>
      <c r="O122" s="55"/>
      <c r="P122" s="55"/>
      <c r="Q122" s="55"/>
      <c r="R122" s="55" t="s">
        <v>83</v>
      </c>
      <c r="S122" s="55"/>
      <c r="T122" s="55"/>
      <c r="U122" s="55"/>
      <c r="V122" s="55" t="s">
        <v>83</v>
      </c>
      <c r="W122" s="55"/>
      <c r="X122" s="55"/>
      <c r="Y122" s="55" t="s">
        <v>83</v>
      </c>
      <c r="Z122" s="55"/>
      <c r="AA122" s="55"/>
      <c r="AB122" s="55"/>
      <c r="AC122" s="55" t="s">
        <v>83</v>
      </c>
      <c r="AD122" s="55"/>
      <c r="AE122" s="55"/>
      <c r="AF122" s="55" t="s">
        <v>83</v>
      </c>
      <c r="AG122" s="55"/>
      <c r="AH122" s="55" t="s">
        <v>83</v>
      </c>
      <c r="AI122" s="56"/>
      <c r="AJ122" s="56" t="s">
        <v>83</v>
      </c>
      <c r="AK122" s="55" t="s">
        <v>83</v>
      </c>
      <c r="AL122" s="55"/>
      <c r="AM122" s="56"/>
      <c r="AN122" s="56"/>
      <c r="AO122" s="56"/>
      <c r="AP122" s="56"/>
      <c r="AQ122" s="52">
        <f t="shared" si="10"/>
        <v>13</v>
      </c>
      <c r="AR122" s="31">
        <f>34*5</f>
        <v>170</v>
      </c>
      <c r="AS122" s="71">
        <f t="shared" si="11"/>
        <v>7.6470588235294124E-2</v>
      </c>
    </row>
    <row r="123" spans="1:45" x14ac:dyDescent="0.25">
      <c r="A123" s="168"/>
      <c r="B123" s="45" t="s">
        <v>98</v>
      </c>
      <c r="C123" s="47">
        <v>6</v>
      </c>
      <c r="D123" s="54"/>
      <c r="E123" s="55"/>
      <c r="F123" s="55" t="s">
        <v>82</v>
      </c>
      <c r="G123" s="55"/>
      <c r="H123" s="55"/>
      <c r="I123" s="55"/>
      <c r="J123" s="55"/>
      <c r="K123" s="55"/>
      <c r="L123" s="55" t="s">
        <v>83</v>
      </c>
      <c r="M123" s="55"/>
      <c r="N123" s="55"/>
      <c r="O123" s="55"/>
      <c r="P123" s="55"/>
      <c r="Q123" s="55"/>
      <c r="R123" s="55"/>
      <c r="S123" s="55" t="s">
        <v>82</v>
      </c>
      <c r="T123" s="55"/>
      <c r="U123" s="55"/>
      <c r="V123" s="55"/>
      <c r="W123" s="55"/>
      <c r="X123" s="55"/>
      <c r="Y123" s="55"/>
      <c r="Z123" s="55" t="s">
        <v>83</v>
      </c>
      <c r="AA123" s="55"/>
      <c r="AB123" s="55"/>
      <c r="AC123" s="55"/>
      <c r="AD123" s="55"/>
      <c r="AE123" s="55"/>
      <c r="AF123" s="55" t="s">
        <v>82</v>
      </c>
      <c r="AG123" s="55"/>
      <c r="AH123" s="55"/>
      <c r="AI123" s="56"/>
      <c r="AJ123" s="56"/>
      <c r="AK123" s="55" t="s">
        <v>83</v>
      </c>
      <c r="AL123" s="55"/>
      <c r="AM123" s="56"/>
      <c r="AN123" s="56"/>
      <c r="AO123" s="56"/>
      <c r="AP123" s="56"/>
      <c r="AQ123" s="61">
        <f t="shared" si="10"/>
        <v>6</v>
      </c>
      <c r="AR123" s="31">
        <f>34*3</f>
        <v>102</v>
      </c>
      <c r="AS123" s="71">
        <f t="shared" si="11"/>
        <v>5.8823529411764705E-2</v>
      </c>
    </row>
    <row r="124" spans="1:45" ht="12.75" customHeight="1" x14ac:dyDescent="0.25">
      <c r="A124" s="168"/>
      <c r="B124" s="45" t="s">
        <v>99</v>
      </c>
      <c r="C124" s="47">
        <v>6</v>
      </c>
      <c r="D124" s="54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 t="s">
        <v>83</v>
      </c>
      <c r="P124" s="55"/>
      <c r="Q124" s="55"/>
      <c r="R124" s="55"/>
      <c r="S124" s="55"/>
      <c r="T124" s="55"/>
      <c r="U124" s="55"/>
      <c r="V124" s="55"/>
      <c r="W124" s="55" t="s">
        <v>83</v>
      </c>
      <c r="X124" s="55"/>
      <c r="Y124" s="55"/>
      <c r="Z124" s="55"/>
      <c r="AA124" s="55"/>
      <c r="AB124" s="55"/>
      <c r="AC124" s="55"/>
      <c r="AD124" s="55"/>
      <c r="AE124" s="55"/>
      <c r="AF124" s="55"/>
      <c r="AG124" s="31"/>
      <c r="AH124" s="73" t="s">
        <v>93</v>
      </c>
      <c r="AI124" s="55"/>
      <c r="AJ124" s="56"/>
      <c r="AK124" s="55"/>
      <c r="AL124" s="55"/>
      <c r="AM124" s="56"/>
      <c r="AN124" s="56"/>
      <c r="AO124" s="56"/>
      <c r="AP124" s="56"/>
      <c r="AQ124" s="52">
        <f t="shared" si="10"/>
        <v>3</v>
      </c>
      <c r="AR124" s="31">
        <f>34*1</f>
        <v>34</v>
      </c>
      <c r="AS124" s="71">
        <f t="shared" si="11"/>
        <v>8.8235294117647065E-2</v>
      </c>
    </row>
    <row r="125" spans="1:45" ht="12.75" customHeight="1" x14ac:dyDescent="0.25">
      <c r="A125" s="168"/>
      <c r="B125" s="45" t="s">
        <v>100</v>
      </c>
      <c r="C125" s="47">
        <v>6</v>
      </c>
      <c r="D125" s="54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 t="s">
        <v>83</v>
      </c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 t="s">
        <v>83</v>
      </c>
      <c r="AE125" s="55"/>
      <c r="AF125" s="55"/>
      <c r="AG125" s="55"/>
      <c r="AH125" s="73" t="s">
        <v>93</v>
      </c>
      <c r="AI125" s="31"/>
      <c r="AJ125" s="55"/>
      <c r="AK125" s="55"/>
      <c r="AL125" s="55"/>
      <c r="AM125" s="56"/>
      <c r="AN125" s="56"/>
      <c r="AO125" s="56"/>
      <c r="AP125" s="56"/>
      <c r="AQ125" s="61">
        <f t="shared" si="10"/>
        <v>3</v>
      </c>
      <c r="AR125" s="31">
        <f>34*1</f>
        <v>34</v>
      </c>
      <c r="AS125" s="71">
        <f t="shared" si="11"/>
        <v>8.8235294117647065E-2</v>
      </c>
    </row>
    <row r="126" spans="1:45" ht="12.75" customHeight="1" x14ac:dyDescent="0.25">
      <c r="A126" s="168"/>
      <c r="B126" s="47" t="s">
        <v>75</v>
      </c>
      <c r="C126" s="47">
        <v>6</v>
      </c>
      <c r="D126" s="54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 t="s">
        <v>104</v>
      </c>
      <c r="AC126" s="55"/>
      <c r="AD126" s="55"/>
      <c r="AE126" s="55"/>
      <c r="AF126" s="55"/>
      <c r="AG126" s="55"/>
      <c r="AH126" s="31"/>
      <c r="AI126" s="31"/>
      <c r="AJ126" s="56"/>
      <c r="AK126" s="55"/>
      <c r="AL126" s="55"/>
      <c r="AM126" s="56"/>
      <c r="AN126" s="56"/>
      <c r="AO126" s="56"/>
      <c r="AP126" s="56"/>
      <c r="AQ126" s="52">
        <f t="shared" si="10"/>
        <v>1</v>
      </c>
      <c r="AR126" s="31">
        <f>34*1</f>
        <v>34</v>
      </c>
      <c r="AS126" s="71">
        <f t="shared" si="11"/>
        <v>2.9411764705882353E-2</v>
      </c>
    </row>
    <row r="127" spans="1:45" ht="12.75" customHeight="1" x14ac:dyDescent="0.25">
      <c r="A127" s="168"/>
      <c r="B127" s="47" t="s">
        <v>76</v>
      </c>
      <c r="C127" s="47">
        <v>6</v>
      </c>
      <c r="D127" s="54"/>
      <c r="E127" s="55"/>
      <c r="F127" s="55"/>
      <c r="G127" s="55"/>
      <c r="H127" s="55"/>
      <c r="I127" s="55"/>
      <c r="J127" s="55" t="s">
        <v>104</v>
      </c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 t="s">
        <v>104</v>
      </c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31"/>
      <c r="AI127" s="31"/>
      <c r="AJ127" s="56"/>
      <c r="AK127" s="55"/>
      <c r="AL127" s="55"/>
      <c r="AM127" s="56"/>
      <c r="AN127" s="56"/>
      <c r="AO127" s="56"/>
      <c r="AP127" s="56"/>
      <c r="AQ127" s="61">
        <f t="shared" si="10"/>
        <v>2</v>
      </c>
      <c r="AR127" s="31">
        <f>34*1</f>
        <v>34</v>
      </c>
      <c r="AS127" s="71">
        <f t="shared" si="11"/>
        <v>5.8823529411764705E-2</v>
      </c>
    </row>
    <row r="128" spans="1:45" ht="12.75" customHeight="1" x14ac:dyDescent="0.25">
      <c r="A128" s="168"/>
      <c r="B128" s="47" t="s">
        <v>101</v>
      </c>
      <c r="C128" s="47">
        <v>6</v>
      </c>
      <c r="D128" s="54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 t="s">
        <v>104</v>
      </c>
      <c r="Y128" s="55"/>
      <c r="Z128" s="55"/>
      <c r="AA128" s="55"/>
      <c r="AB128" s="55"/>
      <c r="AC128" s="55"/>
      <c r="AD128" s="55"/>
      <c r="AE128" s="55"/>
      <c r="AF128" s="55"/>
      <c r="AG128" s="55"/>
      <c r="AH128" s="31"/>
      <c r="AI128" s="31" t="s">
        <v>104</v>
      </c>
      <c r="AJ128" s="56"/>
      <c r="AK128" s="55"/>
      <c r="AL128" s="55"/>
      <c r="AM128" s="56"/>
      <c r="AN128" s="56"/>
      <c r="AO128" s="56"/>
      <c r="AP128" s="56"/>
      <c r="AQ128" s="52">
        <f t="shared" si="10"/>
        <v>2</v>
      </c>
      <c r="AR128" s="31">
        <f>34*2</f>
        <v>68</v>
      </c>
      <c r="AS128" s="71">
        <f t="shared" si="11"/>
        <v>2.9411764705882353E-2</v>
      </c>
    </row>
    <row r="129" spans="1:47" ht="28.2" customHeight="1" x14ac:dyDescent="0.25">
      <c r="A129" s="168"/>
      <c r="B129" s="47" t="s">
        <v>78</v>
      </c>
      <c r="C129" s="47">
        <v>6</v>
      </c>
      <c r="D129" s="54"/>
      <c r="E129" s="55"/>
      <c r="F129" s="55"/>
      <c r="G129" s="55"/>
      <c r="H129" s="55"/>
      <c r="I129" s="55"/>
      <c r="J129" s="55"/>
      <c r="K129" s="55"/>
      <c r="L129" s="55" t="s">
        <v>79</v>
      </c>
      <c r="M129" s="55"/>
      <c r="N129" s="55"/>
      <c r="O129" s="55"/>
      <c r="P129" s="55"/>
      <c r="Q129" s="55"/>
      <c r="R129" s="55"/>
      <c r="S129" s="55"/>
      <c r="T129" s="55" t="s">
        <v>79</v>
      </c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 t="s">
        <v>79</v>
      </c>
      <c r="AF129" s="55"/>
      <c r="AG129" s="55"/>
      <c r="AH129" s="31"/>
      <c r="AI129" s="31"/>
      <c r="AJ129" s="56"/>
      <c r="AK129" s="55"/>
      <c r="AL129" s="55" t="s">
        <v>79</v>
      </c>
      <c r="AM129" s="56"/>
      <c r="AN129" s="56"/>
      <c r="AO129" s="56"/>
      <c r="AP129" s="56"/>
      <c r="AQ129" s="52">
        <f t="shared" si="10"/>
        <v>4</v>
      </c>
      <c r="AR129" s="31">
        <f>34*2</f>
        <v>68</v>
      </c>
      <c r="AS129" s="71">
        <f t="shared" si="11"/>
        <v>5.8823529411764705E-2</v>
      </c>
    </row>
    <row r="130" spans="1:47" s="9" customFormat="1" ht="63" customHeight="1" x14ac:dyDescent="0.3">
      <c r="A130" s="10" t="s">
        <v>25</v>
      </c>
      <c r="B130" s="10"/>
      <c r="C130" s="91">
        <v>45897</v>
      </c>
      <c r="D130" s="10"/>
      <c r="E130" s="10" t="s">
        <v>26</v>
      </c>
      <c r="F130" s="10"/>
      <c r="G130" s="10"/>
      <c r="H130" s="10"/>
      <c r="L130" s="11" t="s">
        <v>27</v>
      </c>
      <c r="AC130" s="12"/>
      <c r="AD130" s="12"/>
      <c r="AL130" s="12"/>
      <c r="AM130" s="12"/>
      <c r="AN130" s="12"/>
      <c r="AO130" s="12"/>
      <c r="AP130" s="12"/>
      <c r="AQ130" s="12"/>
      <c r="AR130" s="12"/>
      <c r="AS130" s="12"/>
    </row>
    <row r="131" spans="1:47" ht="21.75" customHeight="1" x14ac:dyDescent="0.45">
      <c r="A131" s="13" t="s">
        <v>28</v>
      </c>
      <c r="B131" s="14" t="s">
        <v>115</v>
      </c>
      <c r="C131" s="15"/>
      <c r="D131" s="95"/>
      <c r="F131" s="10"/>
      <c r="G131" s="17" t="s">
        <v>29</v>
      </c>
      <c r="H131" s="10"/>
      <c r="I131" s="18"/>
      <c r="J131" s="18"/>
      <c r="K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L131" s="19"/>
      <c r="AM131" s="19"/>
      <c r="AN131" s="19"/>
      <c r="AO131" s="20"/>
      <c r="AP131" s="20"/>
      <c r="AQ131" s="20"/>
      <c r="AR131" s="20"/>
      <c r="AS131" s="20"/>
    </row>
    <row r="132" spans="1:47" ht="40.5" customHeight="1" x14ac:dyDescent="0.3">
      <c r="A132" s="13" t="s">
        <v>30</v>
      </c>
      <c r="B132" s="21" t="s">
        <v>116</v>
      </c>
      <c r="D132" s="95"/>
      <c r="E132" s="22"/>
      <c r="F132" s="22"/>
      <c r="G132" s="122" t="s">
        <v>31</v>
      </c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4"/>
      <c r="X132" s="125" t="s">
        <v>32</v>
      </c>
      <c r="Y132" s="126"/>
      <c r="Z132" s="126"/>
      <c r="AA132" s="126"/>
      <c r="AB132" s="127"/>
      <c r="AC132" s="128" t="s">
        <v>33</v>
      </c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30"/>
      <c r="AN132" s="137" t="s">
        <v>34</v>
      </c>
      <c r="AO132" s="137"/>
      <c r="AP132" s="23" t="s">
        <v>35</v>
      </c>
      <c r="AQ132" s="23"/>
      <c r="AR132" s="24"/>
      <c r="AU132" s="25"/>
    </row>
    <row r="133" spans="1:47" ht="22.5" customHeight="1" x14ac:dyDescent="0.25">
      <c r="B133" s="138" t="s">
        <v>36</v>
      </c>
      <c r="C133" s="138"/>
      <c r="F133" s="26"/>
      <c r="G133" s="27" t="s">
        <v>37</v>
      </c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101" t="s">
        <v>38</v>
      </c>
      <c r="Y133" s="102"/>
      <c r="Z133" s="102"/>
      <c r="AA133" s="102"/>
      <c r="AB133" s="103"/>
      <c r="AC133" s="131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3"/>
      <c r="AN133" s="137"/>
      <c r="AO133" s="137"/>
      <c r="AP133" s="106" t="s">
        <v>39</v>
      </c>
      <c r="AQ133" s="106"/>
      <c r="AU133" s="25"/>
    </row>
    <row r="134" spans="1:47" ht="42.75" customHeight="1" x14ac:dyDescent="0.25">
      <c r="A134" s="29" t="s">
        <v>40</v>
      </c>
      <c r="B134" s="14" t="s">
        <v>118</v>
      </c>
      <c r="C134" s="30" t="s">
        <v>41</v>
      </c>
      <c r="D134" s="31"/>
      <c r="F134" s="26"/>
      <c r="G134" s="107" t="s">
        <v>42</v>
      </c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9"/>
      <c r="X134" s="104"/>
      <c r="Y134" s="104"/>
      <c r="Z134" s="104"/>
      <c r="AA134" s="104"/>
      <c r="AB134" s="105"/>
      <c r="AC134" s="134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6"/>
      <c r="AN134" s="137"/>
      <c r="AO134" s="137"/>
      <c r="AP134" s="116" t="s">
        <v>30</v>
      </c>
      <c r="AQ134" s="117"/>
      <c r="AU134" s="25"/>
    </row>
    <row r="135" spans="1:47" ht="35.25" customHeight="1" x14ac:dyDescent="0.25">
      <c r="A135" s="32" t="s">
        <v>43</v>
      </c>
      <c r="B135" s="90">
        <v>45897</v>
      </c>
      <c r="C135" s="30" t="s">
        <v>44</v>
      </c>
      <c r="D135" s="33"/>
      <c r="E135" s="34"/>
      <c r="F135" s="26"/>
      <c r="G135" s="110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2"/>
      <c r="X135" s="118" t="s">
        <v>45</v>
      </c>
      <c r="Y135" s="119"/>
      <c r="Z135" s="119"/>
      <c r="AA135" s="119"/>
      <c r="AB135" s="119"/>
      <c r="AC135" s="35" t="s">
        <v>46</v>
      </c>
      <c r="AD135" s="36"/>
      <c r="AE135" s="36"/>
      <c r="AF135" s="36"/>
      <c r="AG135" s="36"/>
      <c r="AH135" s="19"/>
    </row>
    <row r="136" spans="1:47" ht="26.25" customHeight="1" x14ac:dyDescent="0.25">
      <c r="A136" s="120" t="s">
        <v>47</v>
      </c>
      <c r="B136" s="120"/>
      <c r="C136" s="121" t="s">
        <v>117</v>
      </c>
      <c r="D136" s="121"/>
      <c r="F136" s="26"/>
      <c r="G136" s="113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5"/>
      <c r="Y136" s="37"/>
      <c r="AB136" s="37"/>
      <c r="AC136" s="38" t="s">
        <v>48</v>
      </c>
      <c r="AP136" s="39"/>
      <c r="AQ136" s="39"/>
      <c r="AR136" s="39"/>
    </row>
    <row r="137" spans="1:47" ht="22.5" customHeight="1" x14ac:dyDescent="0.3">
      <c r="A137" s="40"/>
      <c r="B137" s="40"/>
      <c r="C137" s="40"/>
      <c r="D137" s="41"/>
      <c r="E137" s="41"/>
      <c r="F137" s="41"/>
      <c r="G137" s="41"/>
      <c r="H137" s="41"/>
      <c r="I137" s="40"/>
      <c r="X137" s="40"/>
      <c r="Z137" s="42"/>
      <c r="AA137" s="42"/>
      <c r="AB137" s="42"/>
      <c r="AC137" s="43" t="s">
        <v>49</v>
      </c>
      <c r="AD137" s="39"/>
      <c r="AE137" s="39"/>
      <c r="AF137" s="39"/>
      <c r="AG137" s="39"/>
      <c r="AH137" s="39"/>
      <c r="AI137" s="39"/>
      <c r="AJ137" s="39"/>
      <c r="AK137" s="19"/>
      <c r="AL137" s="44"/>
      <c r="AM137" s="39"/>
      <c r="AN137" s="39"/>
      <c r="AO137" s="39"/>
      <c r="AP137" s="39"/>
      <c r="AQ137" s="39"/>
      <c r="AR137" s="39"/>
      <c r="AS137" s="19"/>
    </row>
    <row r="138" spans="1:47" ht="27" customHeight="1" x14ac:dyDescent="0.25">
      <c r="A138" s="58"/>
      <c r="B138" s="64"/>
      <c r="C138" s="64"/>
      <c r="D138" s="64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8"/>
      <c r="AN138" s="58"/>
      <c r="AO138" s="58"/>
      <c r="AP138" s="58"/>
      <c r="AQ138" s="58"/>
      <c r="AR138" s="58"/>
      <c r="AS138" s="58"/>
    </row>
    <row r="139" spans="1:47" s="37" customFormat="1" ht="81.75" customHeight="1" x14ac:dyDescent="0.25">
      <c r="A139" s="164" t="s">
        <v>103</v>
      </c>
      <c r="B139" s="164"/>
      <c r="C139" s="164"/>
      <c r="D139" s="164"/>
      <c r="E139" s="141" t="s">
        <v>51</v>
      </c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2" t="s">
        <v>52</v>
      </c>
      <c r="AR139" s="186" t="s">
        <v>53</v>
      </c>
      <c r="AS139" s="187" t="s">
        <v>54</v>
      </c>
    </row>
    <row r="140" spans="1:47" s="37" customFormat="1" ht="21.75" customHeight="1" x14ac:dyDescent="0.25">
      <c r="A140" s="150" t="s">
        <v>55</v>
      </c>
      <c r="B140" s="150"/>
      <c r="C140" s="150"/>
      <c r="D140" s="46" t="s">
        <v>57</v>
      </c>
      <c r="E140" s="150" t="s">
        <v>58</v>
      </c>
      <c r="F140" s="150"/>
      <c r="G140" s="150"/>
      <c r="H140" s="150"/>
      <c r="I140" s="150" t="s">
        <v>59</v>
      </c>
      <c r="J140" s="150"/>
      <c r="K140" s="150"/>
      <c r="L140" s="150"/>
      <c r="M140" s="150" t="s">
        <v>60</v>
      </c>
      <c r="N140" s="150"/>
      <c r="O140" s="150"/>
      <c r="P140" s="150"/>
      <c r="Q140" s="150" t="s">
        <v>61</v>
      </c>
      <c r="R140" s="150"/>
      <c r="S140" s="150"/>
      <c r="T140" s="150"/>
      <c r="U140" s="150" t="s">
        <v>62</v>
      </c>
      <c r="V140" s="150"/>
      <c r="W140" s="150"/>
      <c r="X140" s="150" t="s">
        <v>63</v>
      </c>
      <c r="Y140" s="150"/>
      <c r="Z140" s="150"/>
      <c r="AA140" s="150"/>
      <c r="AB140" s="151" t="s">
        <v>64</v>
      </c>
      <c r="AC140" s="152"/>
      <c r="AD140" s="152"/>
      <c r="AE140" s="152"/>
      <c r="AF140" s="151" t="s">
        <v>65</v>
      </c>
      <c r="AG140" s="152"/>
      <c r="AH140" s="152"/>
      <c r="AI140" s="153"/>
      <c r="AJ140" s="150" t="s">
        <v>66</v>
      </c>
      <c r="AK140" s="150"/>
      <c r="AL140" s="150"/>
      <c r="AM140" s="150" t="s">
        <v>67</v>
      </c>
      <c r="AN140" s="150"/>
      <c r="AO140" s="150"/>
      <c r="AP140" s="150"/>
      <c r="AQ140" s="142"/>
      <c r="AR140" s="186"/>
      <c r="AS140" s="187"/>
    </row>
    <row r="141" spans="1:47" s="48" customFormat="1" ht="11.25" customHeight="1" x14ac:dyDescent="0.2">
      <c r="A141" s="150"/>
      <c r="B141" s="150"/>
      <c r="C141" s="150"/>
      <c r="D141" s="46" t="s">
        <v>68</v>
      </c>
      <c r="E141" s="49">
        <v>1</v>
      </c>
      <c r="F141" s="49">
        <v>2</v>
      </c>
      <c r="G141" s="49">
        <v>3</v>
      </c>
      <c r="H141" s="49">
        <v>4</v>
      </c>
      <c r="I141" s="49">
        <v>5</v>
      </c>
      <c r="J141" s="49">
        <v>6</v>
      </c>
      <c r="K141" s="49">
        <v>7</v>
      </c>
      <c r="L141" s="49">
        <v>8</v>
      </c>
      <c r="M141" s="49">
        <v>9</v>
      </c>
      <c r="N141" s="49">
        <v>10</v>
      </c>
      <c r="O141" s="49">
        <v>11</v>
      </c>
      <c r="P141" s="49">
        <v>12</v>
      </c>
      <c r="Q141" s="49">
        <v>13</v>
      </c>
      <c r="R141" s="49">
        <v>14</v>
      </c>
      <c r="S141" s="49">
        <v>15</v>
      </c>
      <c r="T141" s="49">
        <v>16</v>
      </c>
      <c r="U141" s="49">
        <v>17</v>
      </c>
      <c r="V141" s="49">
        <v>18</v>
      </c>
      <c r="W141" s="49">
        <v>19</v>
      </c>
      <c r="X141" s="49">
        <v>20</v>
      </c>
      <c r="Y141" s="49">
        <v>21</v>
      </c>
      <c r="Z141" s="49">
        <v>22</v>
      </c>
      <c r="AA141" s="49">
        <v>23</v>
      </c>
      <c r="AB141" s="49">
        <v>24</v>
      </c>
      <c r="AC141" s="49">
        <v>25</v>
      </c>
      <c r="AD141" s="49">
        <v>26</v>
      </c>
      <c r="AE141" s="49">
        <v>27</v>
      </c>
      <c r="AF141" s="49">
        <v>28</v>
      </c>
      <c r="AG141" s="49">
        <v>29</v>
      </c>
      <c r="AH141" s="49">
        <v>30</v>
      </c>
      <c r="AI141" s="49">
        <v>31</v>
      </c>
      <c r="AJ141" s="49">
        <v>32</v>
      </c>
      <c r="AK141" s="49">
        <v>33</v>
      </c>
      <c r="AL141" s="49">
        <v>34</v>
      </c>
      <c r="AM141" s="49">
        <v>35</v>
      </c>
      <c r="AN141" s="49">
        <v>36</v>
      </c>
      <c r="AO141" s="49">
        <v>37</v>
      </c>
      <c r="AP141" s="49">
        <v>38</v>
      </c>
      <c r="AQ141" s="142"/>
      <c r="AR141" s="186"/>
      <c r="AS141" s="187"/>
    </row>
    <row r="142" spans="1:47" ht="12.75" customHeight="1" x14ac:dyDescent="0.25">
      <c r="A142" s="168" t="s">
        <v>81</v>
      </c>
      <c r="B142" s="45" t="s">
        <v>70</v>
      </c>
      <c r="C142" s="47">
        <v>7</v>
      </c>
      <c r="D142" s="54"/>
      <c r="E142" s="55"/>
      <c r="F142" s="55"/>
      <c r="G142" s="55" t="s">
        <v>104</v>
      </c>
      <c r="H142" s="55"/>
      <c r="I142" s="55"/>
      <c r="J142" s="55"/>
      <c r="K142" s="55"/>
      <c r="L142" s="55"/>
      <c r="M142" s="55"/>
      <c r="N142" s="55"/>
      <c r="O142" s="55"/>
      <c r="P142" s="55" t="s">
        <v>104</v>
      </c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 t="s">
        <v>104</v>
      </c>
      <c r="AB142" s="55"/>
      <c r="AC142" s="55"/>
      <c r="AD142" s="55"/>
      <c r="AE142" s="55"/>
      <c r="AF142" s="55"/>
      <c r="AG142" s="55"/>
      <c r="AH142" s="55"/>
      <c r="AI142" s="55"/>
      <c r="AJ142" s="55"/>
      <c r="AK142" s="55" t="s">
        <v>104</v>
      </c>
      <c r="AL142" s="55"/>
      <c r="AM142" s="56"/>
      <c r="AN142" s="56"/>
      <c r="AO142" s="56"/>
      <c r="AP142" s="56"/>
      <c r="AQ142" s="61">
        <f t="shared" ref="AQ142:AQ156" si="12">COUNTA(E142:AP142)</f>
        <v>4</v>
      </c>
      <c r="AR142" s="31">
        <f>34*4</f>
        <v>136</v>
      </c>
      <c r="AS142" s="71">
        <f t="shared" ref="AS142:AS156" si="13">AQ142/AR142</f>
        <v>2.9411764705882353E-2</v>
      </c>
    </row>
    <row r="143" spans="1:47" ht="12.75" customHeight="1" x14ac:dyDescent="0.25">
      <c r="A143" s="168"/>
      <c r="B143" s="45" t="s">
        <v>96</v>
      </c>
      <c r="C143" s="47">
        <v>7</v>
      </c>
      <c r="D143" s="54"/>
      <c r="E143" s="55"/>
      <c r="F143" s="78"/>
      <c r="G143" s="79"/>
      <c r="H143" s="79"/>
      <c r="I143" s="79"/>
      <c r="J143" s="79"/>
      <c r="K143" s="79"/>
      <c r="L143" s="79"/>
      <c r="M143" s="79"/>
      <c r="N143" s="79"/>
      <c r="O143" s="79" t="s">
        <v>104</v>
      </c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 t="s">
        <v>104</v>
      </c>
      <c r="AH143" s="79"/>
      <c r="AI143" s="79"/>
      <c r="AJ143" s="79"/>
      <c r="AK143" s="79"/>
      <c r="AL143" s="79"/>
      <c r="AM143" s="80"/>
      <c r="AN143" s="80"/>
      <c r="AO143" s="56"/>
      <c r="AP143" s="56"/>
      <c r="AQ143" s="52">
        <f t="shared" si="12"/>
        <v>2</v>
      </c>
      <c r="AR143" s="31">
        <f>34*2</f>
        <v>68</v>
      </c>
      <c r="AS143" s="71">
        <f t="shared" si="13"/>
        <v>2.9411764705882353E-2</v>
      </c>
    </row>
    <row r="144" spans="1:47" x14ac:dyDescent="0.25">
      <c r="A144" s="168"/>
      <c r="B144" s="45" t="s">
        <v>97</v>
      </c>
      <c r="C144" s="47">
        <v>7</v>
      </c>
      <c r="D144" s="72"/>
      <c r="E144" s="55"/>
      <c r="F144" s="79"/>
      <c r="G144" s="79"/>
      <c r="H144" s="81" t="s">
        <v>83</v>
      </c>
      <c r="I144" s="79"/>
      <c r="J144" s="79"/>
      <c r="K144" s="81" t="s">
        <v>83</v>
      </c>
      <c r="L144" s="79"/>
      <c r="M144" s="79"/>
      <c r="N144" s="79"/>
      <c r="O144" s="79"/>
      <c r="P144" s="79"/>
      <c r="Q144" s="81" t="s">
        <v>83</v>
      </c>
      <c r="R144" s="79"/>
      <c r="S144" s="79"/>
      <c r="T144" s="79"/>
      <c r="U144" s="79"/>
      <c r="V144" s="79"/>
      <c r="W144" s="81" t="s">
        <v>83</v>
      </c>
      <c r="X144" s="79"/>
      <c r="Y144" s="79"/>
      <c r="Z144" s="81" t="s">
        <v>83</v>
      </c>
      <c r="AA144" s="79"/>
      <c r="AB144" s="79"/>
      <c r="AC144" s="81" t="s">
        <v>83</v>
      </c>
      <c r="AD144" s="79"/>
      <c r="AE144" s="79"/>
      <c r="AF144" s="81" t="s">
        <v>83</v>
      </c>
      <c r="AG144" s="79"/>
      <c r="AH144" s="79"/>
      <c r="AI144" s="81" t="s">
        <v>83</v>
      </c>
      <c r="AJ144" s="79"/>
      <c r="AK144" s="79"/>
      <c r="AL144" s="79"/>
      <c r="AM144" s="80"/>
      <c r="AN144" s="80"/>
      <c r="AO144" s="56"/>
      <c r="AP144" s="56"/>
      <c r="AQ144" s="61">
        <f t="shared" si="12"/>
        <v>8</v>
      </c>
      <c r="AR144" s="31">
        <f>34*3</f>
        <v>102</v>
      </c>
      <c r="AS144" s="71">
        <f t="shared" si="13"/>
        <v>7.8431372549019607E-2</v>
      </c>
    </row>
    <row r="145" spans="1:47" x14ac:dyDescent="0.25">
      <c r="A145" s="168"/>
      <c r="B145" s="45" t="s">
        <v>105</v>
      </c>
      <c r="C145" s="47">
        <v>7</v>
      </c>
      <c r="D145" s="54"/>
      <c r="E145" s="55"/>
      <c r="F145" s="79"/>
      <c r="G145" s="79"/>
      <c r="H145" s="79"/>
      <c r="I145" s="79"/>
      <c r="J145" s="79"/>
      <c r="K145" s="79"/>
      <c r="L145" s="79" t="s">
        <v>83</v>
      </c>
      <c r="M145" s="79"/>
      <c r="N145" s="79"/>
      <c r="O145" s="79"/>
      <c r="P145" s="79"/>
      <c r="Q145" s="79"/>
      <c r="R145" s="79"/>
      <c r="S145" s="79"/>
      <c r="T145" s="79"/>
      <c r="U145" s="79"/>
      <c r="V145" s="82" t="s">
        <v>83</v>
      </c>
      <c r="W145" s="79"/>
      <c r="X145" s="79"/>
      <c r="Y145" s="79"/>
      <c r="Z145" s="79"/>
      <c r="AA145" s="79"/>
      <c r="AB145" s="81" t="s">
        <v>83</v>
      </c>
      <c r="AC145" s="79"/>
      <c r="AD145" s="79"/>
      <c r="AE145" s="79"/>
      <c r="AF145" s="79"/>
      <c r="AG145" s="79"/>
      <c r="AH145" s="79"/>
      <c r="AI145" s="80"/>
      <c r="AJ145" s="80" t="s">
        <v>93</v>
      </c>
      <c r="AK145" s="79"/>
      <c r="AL145" s="79"/>
      <c r="AM145" s="80"/>
      <c r="AN145" s="80"/>
      <c r="AO145" s="56"/>
      <c r="AP145" s="56"/>
      <c r="AQ145" s="52">
        <f t="shared" si="12"/>
        <v>4</v>
      </c>
      <c r="AR145" s="31">
        <f>34*3</f>
        <v>102</v>
      </c>
      <c r="AS145" s="71">
        <f t="shared" si="13"/>
        <v>3.9215686274509803E-2</v>
      </c>
    </row>
    <row r="146" spans="1:47" ht="12.75" customHeight="1" x14ac:dyDescent="0.25">
      <c r="A146" s="168"/>
      <c r="B146" s="45" t="s">
        <v>106</v>
      </c>
      <c r="C146" s="47">
        <v>7</v>
      </c>
      <c r="D146" s="72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 t="s">
        <v>83</v>
      </c>
      <c r="X146" s="55"/>
      <c r="Y146" s="55"/>
      <c r="Z146" s="55"/>
      <c r="AA146" s="55"/>
      <c r="AB146" s="55"/>
      <c r="AC146" s="55"/>
      <c r="AD146" s="55" t="s">
        <v>83</v>
      </c>
      <c r="AE146" s="55"/>
      <c r="AF146" s="55"/>
      <c r="AG146" s="55"/>
      <c r="AH146" s="55"/>
      <c r="AI146" s="56"/>
      <c r="AJ146" s="56"/>
      <c r="AK146" s="55" t="s">
        <v>83</v>
      </c>
      <c r="AL146" s="55" t="s">
        <v>83</v>
      </c>
      <c r="AM146" s="56"/>
      <c r="AN146" s="56"/>
      <c r="AO146" s="56"/>
      <c r="AP146" s="56"/>
      <c r="AQ146" s="61">
        <f t="shared" si="12"/>
        <v>4</v>
      </c>
      <c r="AR146" s="31">
        <f>34*2</f>
        <v>68</v>
      </c>
      <c r="AS146" s="71">
        <f t="shared" si="13"/>
        <v>5.8823529411764705E-2</v>
      </c>
    </row>
    <row r="147" spans="1:47" ht="28.5" customHeight="1" x14ac:dyDescent="0.25">
      <c r="A147" s="168"/>
      <c r="B147" s="45" t="s">
        <v>107</v>
      </c>
      <c r="C147" s="47">
        <v>7</v>
      </c>
      <c r="D147" s="72"/>
      <c r="E147" s="55"/>
      <c r="F147" s="55"/>
      <c r="G147" s="55"/>
      <c r="H147" s="55"/>
      <c r="I147" s="55"/>
      <c r="J147" s="55"/>
      <c r="K147" s="55"/>
      <c r="L147" s="55"/>
      <c r="M147" s="55"/>
      <c r="N147" s="55" t="s">
        <v>83</v>
      </c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83</v>
      </c>
      <c r="AA147" s="55"/>
      <c r="AB147" s="55"/>
      <c r="AC147" s="55"/>
      <c r="AD147" s="55"/>
      <c r="AE147" s="55"/>
      <c r="AF147" s="55"/>
      <c r="AG147" s="55"/>
      <c r="AH147" s="55" t="s">
        <v>83</v>
      </c>
      <c r="AI147" s="56"/>
      <c r="AJ147" s="56"/>
      <c r="AK147" s="55" t="s">
        <v>83</v>
      </c>
      <c r="AL147" s="55"/>
      <c r="AM147" s="56"/>
      <c r="AN147" s="56"/>
      <c r="AO147" s="56"/>
      <c r="AP147" s="56"/>
      <c r="AQ147" s="52">
        <f t="shared" si="12"/>
        <v>4</v>
      </c>
      <c r="AR147" s="31">
        <f>34*1</f>
        <v>34</v>
      </c>
      <c r="AS147" s="71">
        <f t="shared" si="13"/>
        <v>0.11764705882352941</v>
      </c>
    </row>
    <row r="148" spans="1:47" ht="12.75" customHeight="1" x14ac:dyDescent="0.25">
      <c r="A148" s="168"/>
      <c r="B148" s="45" t="s">
        <v>108</v>
      </c>
      <c r="C148" s="47">
        <v>7</v>
      </c>
      <c r="D148" s="54"/>
      <c r="E148" s="55"/>
      <c r="F148" s="55"/>
      <c r="G148" s="55"/>
      <c r="H148" s="55"/>
      <c r="I148" s="55"/>
      <c r="J148" s="55" t="s">
        <v>83</v>
      </c>
      <c r="K148" s="55"/>
      <c r="L148" s="55"/>
      <c r="M148" s="55"/>
      <c r="N148" s="55"/>
      <c r="O148" s="55"/>
      <c r="P148" s="55"/>
      <c r="Q148" s="55"/>
      <c r="R148" s="55" t="s">
        <v>83</v>
      </c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 t="s">
        <v>83</v>
      </c>
      <c r="AD148" s="55"/>
      <c r="AE148" s="55"/>
      <c r="AF148" s="55"/>
      <c r="AG148" s="31" t="s">
        <v>83</v>
      </c>
      <c r="AH148" s="55"/>
      <c r="AI148" s="55"/>
      <c r="AJ148" s="56"/>
      <c r="AK148" s="55"/>
      <c r="AL148" s="55"/>
      <c r="AM148" s="56"/>
      <c r="AN148" s="56"/>
      <c r="AO148" s="56"/>
      <c r="AP148" s="56"/>
      <c r="AQ148" s="61">
        <f t="shared" si="12"/>
        <v>4</v>
      </c>
      <c r="AR148" s="31">
        <f>34*1</f>
        <v>34</v>
      </c>
      <c r="AS148" s="71">
        <f t="shared" si="13"/>
        <v>0.11764705882352941</v>
      </c>
    </row>
    <row r="149" spans="1:47" ht="12.75" customHeight="1" x14ac:dyDescent="0.25">
      <c r="A149" s="168"/>
      <c r="B149" s="45" t="s">
        <v>98</v>
      </c>
      <c r="C149" s="47">
        <v>7</v>
      </c>
      <c r="D149" s="54"/>
      <c r="E149" s="55"/>
      <c r="F149" s="55" t="s">
        <v>82</v>
      </c>
      <c r="G149" s="55"/>
      <c r="H149" s="55"/>
      <c r="I149" s="55"/>
      <c r="J149" s="55"/>
      <c r="K149" s="55" t="s">
        <v>83</v>
      </c>
      <c r="L149" s="55"/>
      <c r="M149" s="55"/>
      <c r="N149" s="55"/>
      <c r="O149" s="55"/>
      <c r="P149" s="55"/>
      <c r="Q149" s="55"/>
      <c r="R149" s="55"/>
      <c r="S149" s="55" t="s">
        <v>82</v>
      </c>
      <c r="T149" s="55"/>
      <c r="U149" s="55"/>
      <c r="V149" s="55"/>
      <c r="W149" s="55"/>
      <c r="X149" s="55" t="s">
        <v>83</v>
      </c>
      <c r="Y149" s="55"/>
      <c r="Z149" s="55"/>
      <c r="AA149" s="55"/>
      <c r="AB149" s="55"/>
      <c r="AC149" s="55"/>
      <c r="AD149" s="55"/>
      <c r="AE149" s="55"/>
      <c r="AF149" s="55"/>
      <c r="AG149" s="55"/>
      <c r="AH149" s="55" t="s">
        <v>82</v>
      </c>
      <c r="AI149" s="31"/>
      <c r="AJ149" s="55" t="s">
        <v>83</v>
      </c>
      <c r="AK149" s="55"/>
      <c r="AL149" s="55"/>
      <c r="AM149" s="56"/>
      <c r="AN149" s="56"/>
      <c r="AO149" s="56"/>
      <c r="AP149" s="56"/>
      <c r="AQ149" s="52">
        <f t="shared" si="12"/>
        <v>6</v>
      </c>
      <c r="AR149" s="31">
        <f>34*3</f>
        <v>102</v>
      </c>
      <c r="AS149" s="71">
        <f t="shared" si="13"/>
        <v>5.8823529411764705E-2</v>
      </c>
    </row>
    <row r="150" spans="1:47" ht="12.75" customHeight="1" x14ac:dyDescent="0.25">
      <c r="A150" s="168"/>
      <c r="B150" s="45" t="s">
        <v>99</v>
      </c>
      <c r="C150" s="47">
        <v>7</v>
      </c>
      <c r="D150" s="54"/>
      <c r="E150" s="55"/>
      <c r="F150" s="55"/>
      <c r="G150" s="55"/>
      <c r="H150" s="55"/>
      <c r="I150" s="55"/>
      <c r="J150" s="55" t="s">
        <v>83</v>
      </c>
      <c r="K150" s="55"/>
      <c r="L150" s="55"/>
      <c r="M150" s="55"/>
      <c r="N150" s="55"/>
      <c r="O150" s="55" t="s">
        <v>83</v>
      </c>
      <c r="P150" s="55"/>
      <c r="Q150" s="55"/>
      <c r="R150" s="55"/>
      <c r="S150" s="55"/>
      <c r="T150" s="55" t="s">
        <v>83</v>
      </c>
      <c r="U150" s="55"/>
      <c r="V150" s="55"/>
      <c r="W150" s="55"/>
      <c r="X150" s="55"/>
      <c r="Y150" s="55"/>
      <c r="Z150" s="55" t="s">
        <v>83</v>
      </c>
      <c r="AA150" s="55"/>
      <c r="AB150" s="55"/>
      <c r="AC150" s="55"/>
      <c r="AD150" s="55"/>
      <c r="AE150" s="55" t="s">
        <v>83</v>
      </c>
      <c r="AF150" s="55"/>
      <c r="AG150" s="55"/>
      <c r="AH150" s="31" t="s">
        <v>93</v>
      </c>
      <c r="AI150" s="31"/>
      <c r="AJ150" s="56"/>
      <c r="AL150" s="55"/>
      <c r="AM150" s="56"/>
      <c r="AN150" s="56"/>
      <c r="AO150" s="56"/>
      <c r="AP150" s="56"/>
      <c r="AQ150" s="61">
        <f t="shared" si="12"/>
        <v>6</v>
      </c>
      <c r="AR150" s="31">
        <f>34*2</f>
        <v>68</v>
      </c>
      <c r="AS150" s="71">
        <f t="shared" si="13"/>
        <v>8.8235294117647065E-2</v>
      </c>
    </row>
    <row r="151" spans="1:47" ht="12.75" customHeight="1" x14ac:dyDescent="0.25">
      <c r="A151" s="168"/>
      <c r="B151" s="45" t="s">
        <v>109</v>
      </c>
      <c r="C151" s="47">
        <v>7</v>
      </c>
      <c r="D151" s="54"/>
      <c r="E151" s="55"/>
      <c r="F151" s="55" t="s">
        <v>83</v>
      </c>
      <c r="G151" s="55"/>
      <c r="H151" s="55"/>
      <c r="I151" s="55" t="s">
        <v>83</v>
      </c>
      <c r="J151" s="55"/>
      <c r="K151" s="55"/>
      <c r="L151" s="55"/>
      <c r="M151" s="55" t="s">
        <v>83</v>
      </c>
      <c r="N151" s="55"/>
      <c r="O151" s="55"/>
      <c r="P151" s="55"/>
      <c r="Q151" s="55" t="s">
        <v>83</v>
      </c>
      <c r="R151" s="55"/>
      <c r="S151" s="55"/>
      <c r="T151" s="55"/>
      <c r="U151" s="55" t="s">
        <v>83</v>
      </c>
      <c r="V151" s="55"/>
      <c r="W151" s="55"/>
      <c r="X151" s="55"/>
      <c r="Y151" s="55" t="s">
        <v>83</v>
      </c>
      <c r="Z151" s="55"/>
      <c r="AA151" s="55"/>
      <c r="AB151" s="55"/>
      <c r="AC151" s="55" t="s">
        <v>83</v>
      </c>
      <c r="AD151" s="55"/>
      <c r="AE151" s="55" t="s">
        <v>83</v>
      </c>
      <c r="AF151" s="55"/>
      <c r="AG151" s="55" t="s">
        <v>83</v>
      </c>
      <c r="AH151" s="31"/>
      <c r="AI151" s="31"/>
      <c r="AJ151" s="56" t="s">
        <v>83</v>
      </c>
      <c r="AK151" s="55" t="s">
        <v>82</v>
      </c>
      <c r="AL151" s="55"/>
      <c r="AM151" s="56"/>
      <c r="AN151" s="56"/>
      <c r="AO151" s="56"/>
      <c r="AP151" s="56"/>
      <c r="AQ151" s="52">
        <f t="shared" si="12"/>
        <v>11</v>
      </c>
      <c r="AR151" s="31">
        <f>34*2</f>
        <v>68</v>
      </c>
      <c r="AS151" s="71">
        <f t="shared" si="13"/>
        <v>0.16176470588235295</v>
      </c>
    </row>
    <row r="152" spans="1:47" ht="12.75" customHeight="1" x14ac:dyDescent="0.25">
      <c r="A152" s="168"/>
      <c r="B152" s="45" t="s">
        <v>100</v>
      </c>
      <c r="C152" s="47">
        <v>7</v>
      </c>
      <c r="D152" s="72"/>
      <c r="E152" s="55"/>
      <c r="F152" s="55"/>
      <c r="G152" s="55"/>
      <c r="H152" s="55"/>
      <c r="I152" s="55"/>
      <c r="J152" s="55"/>
      <c r="K152" s="55"/>
      <c r="L152" s="55" t="s">
        <v>83</v>
      </c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 t="s">
        <v>83</v>
      </c>
      <c r="AD152" s="55"/>
      <c r="AE152" s="55"/>
      <c r="AF152" s="55"/>
      <c r="AG152" s="55"/>
      <c r="AH152" s="31" t="s">
        <v>93</v>
      </c>
      <c r="AI152" s="55"/>
      <c r="AJ152" s="55"/>
      <c r="AK152" s="55"/>
      <c r="AL152" s="55"/>
      <c r="AM152" s="56"/>
      <c r="AN152" s="56"/>
      <c r="AO152" s="56"/>
      <c r="AP152" s="56"/>
      <c r="AQ152" s="61">
        <f t="shared" si="12"/>
        <v>3</v>
      </c>
      <c r="AR152" s="31">
        <f>34*1</f>
        <v>34</v>
      </c>
      <c r="AS152" s="71">
        <f t="shared" si="13"/>
        <v>8.8235294117647065E-2</v>
      </c>
    </row>
    <row r="153" spans="1:47" ht="12.75" customHeight="1" x14ac:dyDescent="0.25">
      <c r="A153" s="168"/>
      <c r="B153" s="47" t="s">
        <v>75</v>
      </c>
      <c r="C153" s="47">
        <v>7</v>
      </c>
      <c r="D153" s="72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 t="s">
        <v>104</v>
      </c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 t="s">
        <v>104</v>
      </c>
      <c r="AE153" s="55"/>
      <c r="AF153" s="55"/>
      <c r="AG153" s="55"/>
      <c r="AH153" s="31"/>
      <c r="AI153" s="55"/>
      <c r="AJ153" s="55"/>
      <c r="AK153" s="55"/>
      <c r="AL153" s="55"/>
      <c r="AM153" s="56"/>
      <c r="AN153" s="56"/>
      <c r="AO153" s="56"/>
      <c r="AP153" s="56"/>
      <c r="AQ153" s="52">
        <f t="shared" si="12"/>
        <v>2</v>
      </c>
      <c r="AR153" s="31">
        <f>34*1</f>
        <v>34</v>
      </c>
      <c r="AS153" s="71">
        <f t="shared" si="13"/>
        <v>5.8823529411764705E-2</v>
      </c>
    </row>
    <row r="154" spans="1:47" ht="12.75" customHeight="1" x14ac:dyDescent="0.25">
      <c r="A154" s="168"/>
      <c r="B154" s="47" t="s">
        <v>76</v>
      </c>
      <c r="C154" s="47">
        <v>7</v>
      </c>
      <c r="D154" s="72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 t="s">
        <v>104</v>
      </c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31"/>
      <c r="AI154" s="55"/>
      <c r="AJ154" s="55"/>
      <c r="AK154" s="55"/>
      <c r="AL154" s="55"/>
      <c r="AM154" s="56"/>
      <c r="AN154" s="56"/>
      <c r="AO154" s="56"/>
      <c r="AP154" s="56"/>
      <c r="AQ154" s="61">
        <f t="shared" si="12"/>
        <v>1</v>
      </c>
      <c r="AR154" s="31">
        <f>34*1</f>
        <v>34</v>
      </c>
      <c r="AS154" s="71">
        <f t="shared" si="13"/>
        <v>2.9411764705882353E-2</v>
      </c>
    </row>
    <row r="155" spans="1:47" ht="12.75" customHeight="1" x14ac:dyDescent="0.25">
      <c r="A155" s="168"/>
      <c r="B155" s="47" t="s">
        <v>101</v>
      </c>
      <c r="C155" s="47">
        <v>7</v>
      </c>
      <c r="D155" s="72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31"/>
      <c r="AI155" s="55"/>
      <c r="AJ155" s="55"/>
      <c r="AK155" s="55"/>
      <c r="AL155" s="55"/>
      <c r="AM155" s="56"/>
      <c r="AN155" s="56"/>
      <c r="AO155" s="56"/>
      <c r="AP155" s="56"/>
      <c r="AQ155" s="52">
        <f t="shared" si="12"/>
        <v>0</v>
      </c>
      <c r="AR155" s="31">
        <f>34*2</f>
        <v>68</v>
      </c>
      <c r="AS155" s="71">
        <f t="shared" si="13"/>
        <v>0</v>
      </c>
    </row>
    <row r="156" spans="1:47" ht="25.2" customHeight="1" x14ac:dyDescent="0.25">
      <c r="A156" s="168"/>
      <c r="B156" s="47" t="s">
        <v>78</v>
      </c>
      <c r="C156" s="47">
        <v>7</v>
      </c>
      <c r="D156" s="72"/>
      <c r="E156" s="55"/>
      <c r="F156" s="55"/>
      <c r="G156" s="55"/>
      <c r="H156" s="55"/>
      <c r="I156" s="55"/>
      <c r="J156" s="55"/>
      <c r="K156" s="55"/>
      <c r="L156" s="55" t="s">
        <v>79</v>
      </c>
      <c r="M156" s="55"/>
      <c r="N156" s="55"/>
      <c r="O156" s="55"/>
      <c r="P156" s="55"/>
      <c r="Q156" s="55"/>
      <c r="R156" s="55"/>
      <c r="S156" s="55"/>
      <c r="T156" s="55" t="s">
        <v>79</v>
      </c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 t="s">
        <v>79</v>
      </c>
      <c r="AF156" s="55"/>
      <c r="AG156" s="55"/>
      <c r="AH156" s="31"/>
      <c r="AI156" s="55"/>
      <c r="AJ156" s="55"/>
      <c r="AK156" s="55"/>
      <c r="AL156" s="55" t="s">
        <v>79</v>
      </c>
      <c r="AM156" s="56"/>
      <c r="AN156" s="56"/>
      <c r="AO156" s="56"/>
      <c r="AP156" s="56"/>
      <c r="AQ156" s="52">
        <f t="shared" si="12"/>
        <v>4</v>
      </c>
      <c r="AR156" s="31">
        <f>34*2</f>
        <v>68</v>
      </c>
      <c r="AS156" s="71">
        <f t="shared" si="13"/>
        <v>5.8823529411764705E-2</v>
      </c>
    </row>
    <row r="157" spans="1:47" s="9" customFormat="1" ht="63" customHeight="1" x14ac:dyDescent="0.3">
      <c r="A157" s="10" t="s">
        <v>25</v>
      </c>
      <c r="B157" s="10"/>
      <c r="C157" s="91">
        <v>45897</v>
      </c>
      <c r="D157" s="10"/>
      <c r="E157" s="10" t="s">
        <v>26</v>
      </c>
      <c r="F157" s="10"/>
      <c r="G157" s="10"/>
      <c r="H157" s="10"/>
      <c r="L157" s="11" t="s">
        <v>27</v>
      </c>
      <c r="AC157" s="12"/>
      <c r="AD157" s="12"/>
      <c r="AL157" s="12"/>
      <c r="AM157" s="12"/>
      <c r="AN157" s="12"/>
      <c r="AO157" s="12"/>
      <c r="AP157" s="12"/>
      <c r="AQ157" s="12"/>
      <c r="AR157" s="12"/>
      <c r="AS157" s="12"/>
    </row>
    <row r="158" spans="1:47" ht="21.75" customHeight="1" x14ac:dyDescent="0.45">
      <c r="A158" s="13" t="s">
        <v>28</v>
      </c>
      <c r="B158" s="14" t="s">
        <v>115</v>
      </c>
      <c r="C158" s="15"/>
      <c r="D158" s="95"/>
      <c r="F158" s="10"/>
      <c r="G158" s="17" t="s">
        <v>29</v>
      </c>
      <c r="H158" s="10"/>
      <c r="I158" s="18"/>
      <c r="J158" s="18"/>
      <c r="K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L158" s="19"/>
      <c r="AM158" s="19"/>
      <c r="AN158" s="19"/>
      <c r="AO158" s="20"/>
      <c r="AP158" s="20"/>
      <c r="AQ158" s="20"/>
      <c r="AR158" s="20"/>
      <c r="AS158" s="20"/>
    </row>
    <row r="159" spans="1:47" ht="40.5" customHeight="1" x14ac:dyDescent="0.3">
      <c r="A159" s="13" t="s">
        <v>30</v>
      </c>
      <c r="B159" s="21" t="s">
        <v>116</v>
      </c>
      <c r="D159" s="95"/>
      <c r="E159" s="22"/>
      <c r="F159" s="22"/>
      <c r="G159" s="122" t="s">
        <v>31</v>
      </c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4"/>
      <c r="X159" s="125" t="s">
        <v>32</v>
      </c>
      <c r="Y159" s="126"/>
      <c r="Z159" s="126"/>
      <c r="AA159" s="126"/>
      <c r="AB159" s="127"/>
      <c r="AC159" s="128" t="s">
        <v>33</v>
      </c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30"/>
      <c r="AN159" s="137" t="s">
        <v>34</v>
      </c>
      <c r="AO159" s="137"/>
      <c r="AP159" s="23" t="s">
        <v>35</v>
      </c>
      <c r="AQ159" s="23"/>
      <c r="AR159" s="24"/>
      <c r="AU159" s="25"/>
    </row>
    <row r="160" spans="1:47" ht="22.5" customHeight="1" x14ac:dyDescent="0.25">
      <c r="B160" s="138" t="s">
        <v>36</v>
      </c>
      <c r="C160" s="138"/>
      <c r="F160" s="26"/>
      <c r="G160" s="27" t="s">
        <v>37</v>
      </c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101" t="s">
        <v>38</v>
      </c>
      <c r="Y160" s="102"/>
      <c r="Z160" s="102"/>
      <c r="AA160" s="102"/>
      <c r="AB160" s="103"/>
      <c r="AC160" s="131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3"/>
      <c r="AN160" s="137"/>
      <c r="AO160" s="137"/>
      <c r="AP160" s="106" t="s">
        <v>39</v>
      </c>
      <c r="AQ160" s="106"/>
      <c r="AU160" s="25"/>
    </row>
    <row r="161" spans="1:47" ht="42.75" customHeight="1" x14ac:dyDescent="0.25">
      <c r="A161" s="29" t="s">
        <v>40</v>
      </c>
      <c r="B161" s="14" t="s">
        <v>118</v>
      </c>
      <c r="C161" s="30" t="s">
        <v>41</v>
      </c>
      <c r="D161" s="31"/>
      <c r="F161" s="26"/>
      <c r="G161" s="107" t="s">
        <v>42</v>
      </c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9"/>
      <c r="X161" s="104"/>
      <c r="Y161" s="104"/>
      <c r="Z161" s="104"/>
      <c r="AA161" s="104"/>
      <c r="AB161" s="105"/>
      <c r="AC161" s="134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6"/>
      <c r="AN161" s="137"/>
      <c r="AO161" s="137"/>
      <c r="AP161" s="116" t="s">
        <v>30</v>
      </c>
      <c r="AQ161" s="117"/>
      <c r="AU161" s="25"/>
    </row>
    <row r="162" spans="1:47" ht="35.25" customHeight="1" x14ac:dyDescent="0.25">
      <c r="A162" s="32" t="s">
        <v>43</v>
      </c>
      <c r="B162" s="90">
        <v>45897</v>
      </c>
      <c r="C162" s="30" t="s">
        <v>44</v>
      </c>
      <c r="D162" s="33"/>
      <c r="E162" s="34"/>
      <c r="F162" s="26"/>
      <c r="G162" s="110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2"/>
      <c r="X162" s="118" t="s">
        <v>45</v>
      </c>
      <c r="Y162" s="119"/>
      <c r="Z162" s="119"/>
      <c r="AA162" s="119"/>
      <c r="AB162" s="119"/>
      <c r="AC162" s="35" t="s">
        <v>46</v>
      </c>
      <c r="AD162" s="36"/>
      <c r="AE162" s="36"/>
      <c r="AF162" s="36"/>
      <c r="AG162" s="36"/>
      <c r="AH162" s="19"/>
    </row>
    <row r="163" spans="1:47" ht="26.25" customHeight="1" x14ac:dyDescent="0.25">
      <c r="A163" s="120" t="s">
        <v>47</v>
      </c>
      <c r="B163" s="120"/>
      <c r="C163" s="121" t="s">
        <v>117</v>
      </c>
      <c r="D163" s="121"/>
      <c r="F163" s="26"/>
      <c r="G163" s="113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5"/>
      <c r="Y163" s="37"/>
      <c r="AB163" s="37"/>
      <c r="AC163" s="38" t="s">
        <v>48</v>
      </c>
      <c r="AP163" s="39"/>
      <c r="AQ163" s="39"/>
      <c r="AR163" s="39"/>
    </row>
    <row r="164" spans="1:47" ht="22.5" customHeight="1" x14ac:dyDescent="0.3">
      <c r="A164" s="40"/>
      <c r="B164" s="40"/>
      <c r="C164" s="40"/>
      <c r="D164" s="41"/>
      <c r="E164" s="41"/>
      <c r="F164" s="41"/>
      <c r="G164" s="41"/>
      <c r="H164" s="41"/>
      <c r="I164" s="40"/>
      <c r="X164" s="40"/>
      <c r="Z164" s="42"/>
      <c r="AA164" s="42"/>
      <c r="AB164" s="42"/>
      <c r="AC164" s="43" t="s">
        <v>49</v>
      </c>
      <c r="AD164" s="39"/>
      <c r="AE164" s="39"/>
      <c r="AF164" s="39"/>
      <c r="AG164" s="39"/>
      <c r="AH164" s="39"/>
      <c r="AI164" s="39"/>
      <c r="AJ164" s="39"/>
      <c r="AK164" s="19"/>
      <c r="AL164" s="44"/>
      <c r="AM164" s="39"/>
      <c r="AN164" s="39"/>
      <c r="AO164" s="39"/>
      <c r="AP164" s="39"/>
      <c r="AQ164" s="39"/>
      <c r="AR164" s="39"/>
      <c r="AS164" s="19"/>
    </row>
    <row r="165" spans="1:47" ht="27" customHeight="1" x14ac:dyDescent="0.25">
      <c r="A165" s="58"/>
      <c r="B165" s="64"/>
      <c r="C165" s="64"/>
      <c r="D165" s="64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8"/>
      <c r="AN165" s="58"/>
      <c r="AO165" s="58"/>
      <c r="AP165" s="58"/>
      <c r="AQ165" s="58"/>
      <c r="AR165" s="58"/>
      <c r="AS165" s="58"/>
    </row>
    <row r="166" spans="1:47" s="37" customFormat="1" ht="81.75" customHeight="1" x14ac:dyDescent="0.25">
      <c r="A166" s="169" t="s">
        <v>110</v>
      </c>
      <c r="B166" s="170"/>
      <c r="C166" s="170"/>
      <c r="D166" s="171"/>
      <c r="E166" s="172" t="s">
        <v>51</v>
      </c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4"/>
      <c r="AQ166" s="175" t="s">
        <v>52</v>
      </c>
      <c r="AR166" s="178" t="s">
        <v>53</v>
      </c>
      <c r="AS166" s="181" t="s">
        <v>54</v>
      </c>
    </row>
    <row r="167" spans="1:47" s="37" customFormat="1" ht="21.75" customHeight="1" x14ac:dyDescent="0.25">
      <c r="A167" s="144" t="s">
        <v>55</v>
      </c>
      <c r="B167" s="184"/>
      <c r="C167" s="145"/>
      <c r="D167" s="46" t="s">
        <v>57</v>
      </c>
      <c r="E167" s="190" t="s">
        <v>58</v>
      </c>
      <c r="F167" s="191"/>
      <c r="G167" s="191"/>
      <c r="H167" s="192"/>
      <c r="I167" s="190" t="s">
        <v>59</v>
      </c>
      <c r="J167" s="191"/>
      <c r="K167" s="191"/>
      <c r="L167" s="192"/>
      <c r="M167" s="190" t="s">
        <v>60</v>
      </c>
      <c r="N167" s="191"/>
      <c r="O167" s="191"/>
      <c r="P167" s="192"/>
      <c r="Q167" s="190" t="s">
        <v>61</v>
      </c>
      <c r="R167" s="191"/>
      <c r="S167" s="191"/>
      <c r="T167" s="192"/>
      <c r="U167" s="190" t="s">
        <v>62</v>
      </c>
      <c r="V167" s="191"/>
      <c r="W167" s="192"/>
      <c r="X167" s="190" t="s">
        <v>63</v>
      </c>
      <c r="Y167" s="191"/>
      <c r="Z167" s="191"/>
      <c r="AA167" s="192"/>
      <c r="AB167" s="151" t="s">
        <v>64</v>
      </c>
      <c r="AC167" s="152"/>
      <c r="AD167" s="152"/>
      <c r="AE167" s="153"/>
      <c r="AF167" s="151" t="s">
        <v>65</v>
      </c>
      <c r="AG167" s="152"/>
      <c r="AH167" s="152"/>
      <c r="AI167" s="153"/>
      <c r="AJ167" s="190" t="s">
        <v>66</v>
      </c>
      <c r="AK167" s="191"/>
      <c r="AL167" s="192"/>
      <c r="AM167" s="190" t="s">
        <v>67</v>
      </c>
      <c r="AN167" s="191"/>
      <c r="AO167" s="191"/>
      <c r="AP167" s="192"/>
      <c r="AQ167" s="176"/>
      <c r="AR167" s="179"/>
      <c r="AS167" s="182"/>
    </row>
    <row r="168" spans="1:47" s="48" customFormat="1" ht="11.25" customHeight="1" x14ac:dyDescent="0.2">
      <c r="A168" s="146"/>
      <c r="B168" s="185"/>
      <c r="C168" s="147"/>
      <c r="D168" s="46" t="s">
        <v>68</v>
      </c>
      <c r="E168" s="49">
        <v>1</v>
      </c>
      <c r="F168" s="49">
        <v>2</v>
      </c>
      <c r="G168" s="49">
        <v>3</v>
      </c>
      <c r="H168" s="49">
        <v>4</v>
      </c>
      <c r="I168" s="49">
        <v>5</v>
      </c>
      <c r="J168" s="49">
        <v>6</v>
      </c>
      <c r="K168" s="49">
        <v>7</v>
      </c>
      <c r="L168" s="49">
        <v>8</v>
      </c>
      <c r="M168" s="49">
        <v>9</v>
      </c>
      <c r="N168" s="49">
        <v>10</v>
      </c>
      <c r="O168" s="49">
        <v>11</v>
      </c>
      <c r="P168" s="49">
        <v>12</v>
      </c>
      <c r="Q168" s="49">
        <v>13</v>
      </c>
      <c r="R168" s="49">
        <v>14</v>
      </c>
      <c r="S168" s="49">
        <v>15</v>
      </c>
      <c r="T168" s="49">
        <v>16</v>
      </c>
      <c r="U168" s="49">
        <v>17</v>
      </c>
      <c r="V168" s="49">
        <v>18</v>
      </c>
      <c r="W168" s="49">
        <v>19</v>
      </c>
      <c r="X168" s="49">
        <v>20</v>
      </c>
      <c r="Y168" s="49">
        <v>21</v>
      </c>
      <c r="Z168" s="49">
        <v>22</v>
      </c>
      <c r="AA168" s="49">
        <v>23</v>
      </c>
      <c r="AB168" s="49">
        <v>24</v>
      </c>
      <c r="AC168" s="49">
        <v>25</v>
      </c>
      <c r="AD168" s="49">
        <v>26</v>
      </c>
      <c r="AE168" s="49">
        <v>27</v>
      </c>
      <c r="AF168" s="49">
        <v>28</v>
      </c>
      <c r="AG168" s="49">
        <v>29</v>
      </c>
      <c r="AH168" s="49">
        <v>30</v>
      </c>
      <c r="AI168" s="49">
        <v>31</v>
      </c>
      <c r="AJ168" s="49">
        <v>32</v>
      </c>
      <c r="AK168" s="49">
        <v>33</v>
      </c>
      <c r="AL168" s="49">
        <v>34</v>
      </c>
      <c r="AM168" s="49">
        <v>35</v>
      </c>
      <c r="AN168" s="49">
        <v>36</v>
      </c>
      <c r="AO168" s="49">
        <v>37</v>
      </c>
      <c r="AP168" s="49">
        <v>38</v>
      </c>
      <c r="AQ168" s="177"/>
      <c r="AR168" s="180"/>
      <c r="AS168" s="183"/>
    </row>
    <row r="169" spans="1:47" ht="12.75" customHeight="1" x14ac:dyDescent="0.25">
      <c r="A169" s="168" t="s">
        <v>81</v>
      </c>
      <c r="B169" s="93" t="s">
        <v>70</v>
      </c>
      <c r="C169" s="92">
        <v>8</v>
      </c>
      <c r="D169" s="54"/>
      <c r="E169" s="55"/>
      <c r="F169" s="55"/>
      <c r="G169" s="55"/>
      <c r="H169" s="55" t="s">
        <v>104</v>
      </c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 t="s">
        <v>104</v>
      </c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 t="s">
        <v>104</v>
      </c>
      <c r="AF169" s="55"/>
      <c r="AG169" s="55"/>
      <c r="AH169" s="55"/>
      <c r="AI169" s="55"/>
      <c r="AJ169" s="55"/>
      <c r="AK169" s="55"/>
      <c r="AL169" s="55" t="s">
        <v>104</v>
      </c>
      <c r="AM169" s="56"/>
      <c r="AN169" s="56"/>
      <c r="AO169" s="56"/>
      <c r="AP169" s="56"/>
      <c r="AQ169" s="61">
        <f t="shared" ref="AQ169:AQ184" si="14">COUNTA(E169:AP169)</f>
        <v>4</v>
      </c>
      <c r="AR169" s="31">
        <f>34*3</f>
        <v>102</v>
      </c>
      <c r="AS169" s="71">
        <f t="shared" ref="AS169:AS184" si="15">AQ169/AR169</f>
        <v>3.9215686274509803E-2</v>
      </c>
    </row>
    <row r="170" spans="1:47" ht="12.75" customHeight="1" x14ac:dyDescent="0.25">
      <c r="A170" s="168"/>
      <c r="B170" s="93" t="s">
        <v>96</v>
      </c>
      <c r="C170" s="92">
        <v>8</v>
      </c>
      <c r="D170" s="54"/>
      <c r="E170" s="55"/>
      <c r="F170" s="55"/>
      <c r="G170" s="55"/>
      <c r="H170" s="94"/>
      <c r="I170" s="94"/>
      <c r="J170" s="94"/>
      <c r="K170" s="94"/>
      <c r="L170" s="94"/>
      <c r="M170" s="94"/>
      <c r="N170" s="94"/>
      <c r="O170" s="94"/>
      <c r="P170" s="94" t="s">
        <v>104</v>
      </c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 t="s">
        <v>104</v>
      </c>
      <c r="AI170" s="94"/>
      <c r="AJ170" s="94"/>
      <c r="AK170" s="94"/>
      <c r="AL170" s="94"/>
      <c r="AM170" s="80"/>
      <c r="AN170" s="56"/>
      <c r="AO170" s="56"/>
      <c r="AP170" s="56"/>
      <c r="AQ170" s="52">
        <f t="shared" si="14"/>
        <v>2</v>
      </c>
      <c r="AR170" s="31">
        <f>34*2</f>
        <v>68</v>
      </c>
      <c r="AS170" s="71">
        <f t="shared" si="15"/>
        <v>2.9411764705882353E-2</v>
      </c>
    </row>
    <row r="171" spans="1:47" x14ac:dyDescent="0.25">
      <c r="A171" s="168"/>
      <c r="B171" s="93" t="s">
        <v>97</v>
      </c>
      <c r="C171" s="92">
        <v>8</v>
      </c>
      <c r="D171" s="72"/>
      <c r="E171" s="55"/>
      <c r="F171" s="55"/>
      <c r="G171" s="55"/>
      <c r="H171" s="81" t="s">
        <v>83</v>
      </c>
      <c r="I171" s="94"/>
      <c r="J171" s="94"/>
      <c r="K171" s="94"/>
      <c r="L171" s="81" t="s">
        <v>83</v>
      </c>
      <c r="M171" s="94"/>
      <c r="N171" s="94"/>
      <c r="O171" s="94"/>
      <c r="P171" s="81" t="s">
        <v>83</v>
      </c>
      <c r="Q171" s="94"/>
      <c r="R171" s="94"/>
      <c r="S171" s="94"/>
      <c r="T171" s="81" t="s">
        <v>83</v>
      </c>
      <c r="U171" s="94"/>
      <c r="V171" s="94"/>
      <c r="W171" s="94"/>
      <c r="X171" s="81" t="s">
        <v>83</v>
      </c>
      <c r="Y171" s="94"/>
      <c r="Z171" s="94"/>
      <c r="AA171" s="94"/>
      <c r="AB171" s="81" t="s">
        <v>83</v>
      </c>
      <c r="AC171" s="94"/>
      <c r="AD171" s="94"/>
      <c r="AE171" s="94"/>
      <c r="AF171" s="81" t="s">
        <v>83</v>
      </c>
      <c r="AG171" s="94"/>
      <c r="AH171" s="94"/>
      <c r="AI171" s="94"/>
      <c r="AJ171" s="94"/>
      <c r="AK171" s="81" t="s">
        <v>83</v>
      </c>
      <c r="AL171" s="94"/>
      <c r="AM171" s="80"/>
      <c r="AN171" s="56"/>
      <c r="AO171" s="56"/>
      <c r="AP171" s="56"/>
      <c r="AQ171" s="61">
        <f t="shared" si="14"/>
        <v>8</v>
      </c>
      <c r="AR171" s="31">
        <f>34*3</f>
        <v>102</v>
      </c>
      <c r="AS171" s="71">
        <f t="shared" si="15"/>
        <v>7.8431372549019607E-2</v>
      </c>
    </row>
    <row r="172" spans="1:47" ht="16.5" customHeight="1" x14ac:dyDescent="0.25">
      <c r="A172" s="168"/>
      <c r="B172" s="93" t="s">
        <v>105</v>
      </c>
      <c r="C172" s="92">
        <v>8</v>
      </c>
      <c r="D172" s="77"/>
      <c r="E172" s="55"/>
      <c r="F172" s="55"/>
      <c r="G172" s="55"/>
      <c r="H172" s="83"/>
      <c r="I172" s="83"/>
      <c r="J172" s="94"/>
      <c r="K172" s="94"/>
      <c r="L172" s="94"/>
      <c r="M172" s="94" t="s">
        <v>83</v>
      </c>
      <c r="N172" s="94"/>
      <c r="O172" s="94"/>
      <c r="P172" s="94"/>
      <c r="Q172" s="94"/>
      <c r="R172" s="94"/>
      <c r="S172" s="94" t="s">
        <v>83</v>
      </c>
      <c r="T172" s="94"/>
      <c r="U172" s="94"/>
      <c r="V172" s="94"/>
      <c r="W172" s="94"/>
      <c r="X172" s="94" t="s">
        <v>83</v>
      </c>
      <c r="Y172" s="94"/>
      <c r="Z172" s="94"/>
      <c r="AA172" s="94"/>
      <c r="AB172" s="94"/>
      <c r="AC172" s="94"/>
      <c r="AD172" s="94"/>
      <c r="AE172" s="94"/>
      <c r="AF172" s="94" t="s">
        <v>83</v>
      </c>
      <c r="AG172" s="94"/>
      <c r="AH172" s="94"/>
      <c r="AI172" s="94"/>
      <c r="AJ172" s="94"/>
      <c r="AK172" s="94" t="s">
        <v>93</v>
      </c>
      <c r="AL172" s="94"/>
      <c r="AM172" s="80"/>
      <c r="AN172" s="56"/>
      <c r="AO172" s="56"/>
      <c r="AP172" s="56"/>
      <c r="AQ172" s="52">
        <f t="shared" si="14"/>
        <v>5</v>
      </c>
      <c r="AR172" s="31">
        <f>34*3</f>
        <v>102</v>
      </c>
      <c r="AS172" s="71">
        <f t="shared" si="15"/>
        <v>4.9019607843137254E-2</v>
      </c>
    </row>
    <row r="173" spans="1:47" ht="12.75" customHeight="1" x14ac:dyDescent="0.25">
      <c r="A173" s="168"/>
      <c r="B173" s="45" t="s">
        <v>106</v>
      </c>
      <c r="C173" s="47">
        <v>8</v>
      </c>
      <c r="D173" s="54"/>
      <c r="E173" s="55"/>
      <c r="F173" s="55"/>
      <c r="G173" s="55"/>
      <c r="H173" s="55"/>
      <c r="I173" s="55"/>
      <c r="J173" s="55" t="s">
        <v>83</v>
      </c>
      <c r="K173" s="55"/>
      <c r="L173" s="55"/>
      <c r="M173" s="55"/>
      <c r="N173" s="55"/>
      <c r="O173" s="55"/>
      <c r="P173" s="55"/>
      <c r="Q173" s="55"/>
      <c r="R173" s="55" t="s">
        <v>83</v>
      </c>
      <c r="S173" s="55"/>
      <c r="T173" s="55"/>
      <c r="U173" s="55"/>
      <c r="V173" s="55"/>
      <c r="W173" s="55"/>
      <c r="X173" s="55"/>
      <c r="Y173" s="55" t="s">
        <v>83</v>
      </c>
      <c r="Z173" s="55"/>
      <c r="AA173" s="55"/>
      <c r="AB173" s="55"/>
      <c r="AC173" s="55"/>
      <c r="AD173" s="55" t="s">
        <v>83</v>
      </c>
      <c r="AE173" s="55"/>
      <c r="AF173" s="55"/>
      <c r="AG173" s="55"/>
      <c r="AH173" s="55"/>
      <c r="AI173" s="56"/>
      <c r="AJ173" s="56" t="s">
        <v>83</v>
      </c>
      <c r="AK173" s="55"/>
      <c r="AL173" s="55" t="s">
        <v>83</v>
      </c>
      <c r="AM173" s="56"/>
      <c r="AN173" s="56"/>
      <c r="AO173" s="56"/>
      <c r="AP173" s="56"/>
      <c r="AQ173" s="61">
        <f t="shared" si="14"/>
        <v>6</v>
      </c>
      <c r="AR173" s="31">
        <f>34*2</f>
        <v>68</v>
      </c>
      <c r="AS173" s="71">
        <f t="shared" si="15"/>
        <v>8.8235294117647065E-2</v>
      </c>
    </row>
    <row r="174" spans="1:47" ht="26.4" x14ac:dyDescent="0.25">
      <c r="A174" s="168"/>
      <c r="B174" s="45" t="s">
        <v>107</v>
      </c>
      <c r="C174" s="47">
        <v>8</v>
      </c>
      <c r="D174" s="54"/>
      <c r="E174" s="55"/>
      <c r="F174" s="55" t="s">
        <v>83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 t="s">
        <v>83</v>
      </c>
      <c r="Z174" s="55"/>
      <c r="AA174" s="55"/>
      <c r="AB174" s="55"/>
      <c r="AC174" s="55"/>
      <c r="AD174" s="55"/>
      <c r="AE174" s="55"/>
      <c r="AF174" s="55"/>
      <c r="AG174" s="55" t="s">
        <v>83</v>
      </c>
      <c r="AH174" s="55"/>
      <c r="AI174" s="56"/>
      <c r="AJ174" s="56" t="s">
        <v>83</v>
      </c>
      <c r="AK174" s="55"/>
      <c r="AL174" s="55"/>
      <c r="AM174" s="56"/>
      <c r="AN174" s="56"/>
      <c r="AO174" s="56"/>
      <c r="AP174" s="56"/>
      <c r="AQ174" s="52">
        <f t="shared" si="14"/>
        <v>4</v>
      </c>
      <c r="AR174" s="31">
        <f>34*1</f>
        <v>34</v>
      </c>
      <c r="AS174" s="71">
        <f t="shared" si="15"/>
        <v>0.11764705882352941</v>
      </c>
    </row>
    <row r="175" spans="1:47" ht="12.75" customHeight="1" x14ac:dyDescent="0.25">
      <c r="A175" s="168"/>
      <c r="B175" s="45" t="s">
        <v>108</v>
      </c>
      <c r="C175" s="47">
        <v>8</v>
      </c>
      <c r="D175" s="54"/>
      <c r="E175" s="55"/>
      <c r="F175" s="55" t="s">
        <v>83</v>
      </c>
      <c r="G175" s="55"/>
      <c r="H175" s="55"/>
      <c r="I175" s="55"/>
      <c r="J175" s="55"/>
      <c r="K175" s="55" t="s">
        <v>83</v>
      </c>
      <c r="L175" s="55"/>
      <c r="M175" s="55"/>
      <c r="N175" s="55"/>
      <c r="O175" s="55"/>
      <c r="P175" s="55"/>
      <c r="Q175" s="55"/>
      <c r="R175" s="55"/>
      <c r="S175" s="55"/>
      <c r="T175" s="31"/>
      <c r="U175" s="55"/>
      <c r="V175" s="55"/>
      <c r="W175" s="55"/>
      <c r="X175" s="55"/>
      <c r="Y175" s="55"/>
      <c r="Z175" s="55"/>
      <c r="AA175" s="55"/>
      <c r="AB175" s="55"/>
      <c r="AC175" s="55" t="s">
        <v>83</v>
      </c>
      <c r="AD175" s="55"/>
      <c r="AE175" s="55"/>
      <c r="AF175" s="55"/>
      <c r="AG175" s="55"/>
      <c r="AH175" s="55"/>
      <c r="AI175" s="56"/>
      <c r="AJ175" s="56" t="s">
        <v>83</v>
      </c>
      <c r="AK175" s="55"/>
      <c r="AL175" s="55"/>
      <c r="AM175" s="56"/>
      <c r="AN175" s="56"/>
      <c r="AO175" s="56"/>
      <c r="AP175" s="56"/>
      <c r="AQ175" s="61">
        <f t="shared" si="14"/>
        <v>4</v>
      </c>
      <c r="AR175" s="31">
        <f>34*1</f>
        <v>34</v>
      </c>
      <c r="AS175" s="71">
        <f t="shared" si="15"/>
        <v>0.11764705882352941</v>
      </c>
    </row>
    <row r="176" spans="1:47" ht="12.75" customHeight="1" x14ac:dyDescent="0.25">
      <c r="A176" s="168"/>
      <c r="B176" s="45" t="s">
        <v>98</v>
      </c>
      <c r="C176" s="47">
        <v>8</v>
      </c>
      <c r="D176" s="72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 t="s">
        <v>83</v>
      </c>
      <c r="R176" s="55"/>
      <c r="S176" s="31"/>
      <c r="T176" s="55"/>
      <c r="U176" s="55"/>
      <c r="V176" s="55"/>
      <c r="W176" s="55" t="s">
        <v>83</v>
      </c>
      <c r="X176" s="55"/>
      <c r="Y176" s="55"/>
      <c r="Z176" s="55"/>
      <c r="AA176" s="55"/>
      <c r="AB176" s="55"/>
      <c r="AC176" s="55"/>
      <c r="AD176" s="55"/>
      <c r="AE176" s="55" t="s">
        <v>83</v>
      </c>
      <c r="AF176" s="55"/>
      <c r="AG176" s="55"/>
      <c r="AH176" s="55"/>
      <c r="AI176" s="56" t="s">
        <v>93</v>
      </c>
      <c r="AJ176" s="56"/>
      <c r="AK176" s="55"/>
      <c r="AL176" s="55"/>
      <c r="AM176" s="56"/>
      <c r="AN176" s="56"/>
      <c r="AO176" s="56"/>
      <c r="AP176" s="56"/>
      <c r="AQ176" s="52">
        <f t="shared" si="14"/>
        <v>4</v>
      </c>
      <c r="AR176" s="31">
        <f>34*3</f>
        <v>102</v>
      </c>
      <c r="AS176" s="71">
        <f t="shared" si="15"/>
        <v>3.9215686274509803E-2</v>
      </c>
    </row>
    <row r="177" spans="1:47" ht="12.75" customHeight="1" x14ac:dyDescent="0.25">
      <c r="A177" s="168"/>
      <c r="B177" s="45" t="s">
        <v>99</v>
      </c>
      <c r="C177" s="47">
        <v>8</v>
      </c>
      <c r="D177" s="72"/>
      <c r="E177" s="55"/>
      <c r="F177" s="55"/>
      <c r="G177" s="55"/>
      <c r="H177" s="55"/>
      <c r="I177" s="55"/>
      <c r="J177" s="55"/>
      <c r="K177" s="55" t="s">
        <v>83</v>
      </c>
      <c r="L177" s="55"/>
      <c r="M177" s="55"/>
      <c r="N177" s="55"/>
      <c r="O177" s="55"/>
      <c r="P177" s="55"/>
      <c r="Q177" s="55"/>
      <c r="R177" s="55"/>
      <c r="S177" s="31"/>
      <c r="T177" s="55" t="s">
        <v>83</v>
      </c>
      <c r="U177" s="55"/>
      <c r="V177" s="55"/>
      <c r="W177" s="55"/>
      <c r="X177" s="55"/>
      <c r="Y177" s="55"/>
      <c r="Z177" s="55" t="s">
        <v>83</v>
      </c>
      <c r="AA177" s="55"/>
      <c r="AB177" s="55"/>
      <c r="AC177" s="55"/>
      <c r="AD177" s="55" t="s">
        <v>83</v>
      </c>
      <c r="AE177" s="55"/>
      <c r="AF177" s="55"/>
      <c r="AG177" s="55"/>
      <c r="AH177" s="55"/>
      <c r="AI177" s="56" t="s">
        <v>93</v>
      </c>
      <c r="AJ177" s="56"/>
      <c r="AK177" s="55" t="s">
        <v>83</v>
      </c>
      <c r="AL177" s="55"/>
      <c r="AM177" s="56"/>
      <c r="AN177" s="56"/>
      <c r="AO177" s="56"/>
      <c r="AP177" s="56"/>
      <c r="AQ177" s="61">
        <f t="shared" si="14"/>
        <v>6</v>
      </c>
      <c r="AR177" s="31">
        <f>34*2</f>
        <v>68</v>
      </c>
      <c r="AS177" s="71">
        <f t="shared" si="15"/>
        <v>8.8235294117647065E-2</v>
      </c>
    </row>
    <row r="178" spans="1:47" ht="12.75" customHeight="1" x14ac:dyDescent="0.25">
      <c r="A178" s="168"/>
      <c r="B178" s="45" t="s">
        <v>109</v>
      </c>
      <c r="C178" s="47">
        <v>8</v>
      </c>
      <c r="D178" s="72"/>
      <c r="E178" s="55"/>
      <c r="F178" s="55"/>
      <c r="G178" s="55" t="s">
        <v>83</v>
      </c>
      <c r="H178" s="55"/>
      <c r="I178" s="55" t="s">
        <v>83</v>
      </c>
      <c r="J178" s="55"/>
      <c r="K178" s="55"/>
      <c r="L178" s="55"/>
      <c r="M178" s="55" t="s">
        <v>83</v>
      </c>
      <c r="N178" s="55"/>
      <c r="O178" s="55"/>
      <c r="P178" s="55"/>
      <c r="Q178" s="55" t="s">
        <v>83</v>
      </c>
      <c r="R178" s="55"/>
      <c r="S178" s="31"/>
      <c r="T178" s="55"/>
      <c r="U178" s="55" t="s">
        <v>83</v>
      </c>
      <c r="V178" s="55"/>
      <c r="W178" s="55"/>
      <c r="X178" s="55"/>
      <c r="Y178" s="55" t="s">
        <v>83</v>
      </c>
      <c r="Z178" s="55"/>
      <c r="AA178" s="55"/>
      <c r="AB178" s="55"/>
      <c r="AC178" s="55" t="s">
        <v>83</v>
      </c>
      <c r="AD178" s="55"/>
      <c r="AE178" s="55"/>
      <c r="AF178" s="55" t="s">
        <v>83</v>
      </c>
      <c r="AG178" s="55"/>
      <c r="AH178" s="55" t="s">
        <v>83</v>
      </c>
      <c r="AI178" s="56"/>
      <c r="AJ178" s="56"/>
      <c r="AK178" s="55" t="s">
        <v>83</v>
      </c>
      <c r="AL178" s="55"/>
      <c r="AM178" s="56"/>
      <c r="AN178" s="56"/>
      <c r="AO178" s="56"/>
      <c r="AP178" s="56"/>
      <c r="AQ178" s="52">
        <f t="shared" si="14"/>
        <v>10</v>
      </c>
      <c r="AR178" s="31">
        <f>34*2</f>
        <v>68</v>
      </c>
      <c r="AS178" s="71">
        <f t="shared" si="15"/>
        <v>0.14705882352941177</v>
      </c>
    </row>
    <row r="179" spans="1:47" ht="12.75" customHeight="1" x14ac:dyDescent="0.25">
      <c r="A179" s="168"/>
      <c r="B179" s="47" t="s">
        <v>111</v>
      </c>
      <c r="C179" s="47">
        <v>8</v>
      </c>
      <c r="D179" s="72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 t="s">
        <v>104</v>
      </c>
      <c r="P179" s="55"/>
      <c r="Q179" s="55"/>
      <c r="R179" s="55"/>
      <c r="S179" s="31"/>
      <c r="T179" s="55"/>
      <c r="U179" s="55"/>
      <c r="V179" s="55"/>
      <c r="W179" s="55"/>
      <c r="X179" s="55"/>
      <c r="Y179" s="55"/>
      <c r="Z179" s="55"/>
      <c r="AA179" s="55" t="s">
        <v>104</v>
      </c>
      <c r="AB179" s="55"/>
      <c r="AC179" s="55"/>
      <c r="AD179" s="55"/>
      <c r="AE179" s="55"/>
      <c r="AF179" s="55"/>
      <c r="AG179" s="55" t="s">
        <v>104</v>
      </c>
      <c r="AH179" s="55" t="s">
        <v>93</v>
      </c>
      <c r="AI179" s="56"/>
      <c r="AJ179" s="56"/>
      <c r="AK179" s="55"/>
      <c r="AL179" s="55"/>
      <c r="AM179" s="56"/>
      <c r="AN179" s="56"/>
      <c r="AO179" s="56"/>
      <c r="AP179" s="56"/>
      <c r="AQ179" s="61">
        <f t="shared" si="14"/>
        <v>4</v>
      </c>
      <c r="AR179" s="31">
        <f>34*2</f>
        <v>68</v>
      </c>
      <c r="AS179" s="71">
        <f t="shared" si="15"/>
        <v>5.8823529411764705E-2</v>
      </c>
    </row>
    <row r="180" spans="1:47" ht="12.75" customHeight="1" x14ac:dyDescent="0.25">
      <c r="A180" s="168"/>
      <c r="B180" s="47" t="s">
        <v>100</v>
      </c>
      <c r="C180" s="47">
        <v>8</v>
      </c>
      <c r="D180" s="72"/>
      <c r="E180" s="55"/>
      <c r="F180" s="55"/>
      <c r="G180" s="55"/>
      <c r="H180" s="55"/>
      <c r="I180" s="55"/>
      <c r="J180" s="55"/>
      <c r="K180" s="55"/>
      <c r="L180" s="55" t="s">
        <v>83</v>
      </c>
      <c r="M180" s="55"/>
      <c r="N180" s="55"/>
      <c r="O180" s="55"/>
      <c r="P180" s="55"/>
      <c r="Q180" s="55"/>
      <c r="R180" s="55"/>
      <c r="S180" s="31" t="s">
        <v>83</v>
      </c>
      <c r="T180" s="55"/>
      <c r="U180" s="55"/>
      <c r="V180" s="55"/>
      <c r="W180" s="55"/>
      <c r="X180" s="55"/>
      <c r="Y180" s="55" t="s">
        <v>83</v>
      </c>
      <c r="Z180" s="55"/>
      <c r="AA180" s="55"/>
      <c r="AB180" s="55"/>
      <c r="AC180" s="55" t="s">
        <v>83</v>
      </c>
      <c r="AD180" s="55"/>
      <c r="AE180" s="55"/>
      <c r="AF180" s="55"/>
      <c r="AG180" s="55"/>
      <c r="AH180" s="55"/>
      <c r="AI180" s="56" t="s">
        <v>93</v>
      </c>
      <c r="AJ180" s="56"/>
      <c r="AK180" s="55" t="s">
        <v>83</v>
      </c>
      <c r="AL180" s="55"/>
      <c r="AM180" s="56"/>
      <c r="AN180" s="56"/>
      <c r="AO180" s="56"/>
      <c r="AP180" s="56"/>
      <c r="AQ180" s="52">
        <f t="shared" si="14"/>
        <v>6</v>
      </c>
      <c r="AR180" s="31">
        <f>34*2</f>
        <v>68</v>
      </c>
      <c r="AS180" s="71">
        <f t="shared" si="15"/>
        <v>8.8235294117647065E-2</v>
      </c>
    </row>
    <row r="181" spans="1:47" ht="12.75" customHeight="1" x14ac:dyDescent="0.25">
      <c r="A181" s="168"/>
      <c r="B181" s="47" t="s">
        <v>76</v>
      </c>
      <c r="C181" s="47">
        <v>8</v>
      </c>
      <c r="D181" s="72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31"/>
      <c r="T181" s="55"/>
      <c r="U181" s="55"/>
      <c r="V181" s="55"/>
      <c r="W181" s="55"/>
      <c r="X181" s="55"/>
      <c r="Y181" s="55"/>
      <c r="Z181" s="55"/>
      <c r="AA181" s="55"/>
      <c r="AB181" s="193" t="s">
        <v>104</v>
      </c>
      <c r="AC181" s="55"/>
      <c r="AD181" s="55"/>
      <c r="AE181" s="55"/>
      <c r="AF181" s="55"/>
      <c r="AG181" s="55"/>
      <c r="AH181" s="55"/>
      <c r="AI181" s="56"/>
      <c r="AJ181" s="56"/>
      <c r="AK181" s="55"/>
      <c r="AL181" s="55"/>
      <c r="AM181" s="56"/>
      <c r="AN181" s="56"/>
      <c r="AO181" s="56"/>
      <c r="AP181" s="56"/>
      <c r="AQ181" s="61">
        <f t="shared" si="14"/>
        <v>1</v>
      </c>
      <c r="AR181" s="31">
        <f>34*1</f>
        <v>34</v>
      </c>
      <c r="AS181" s="71">
        <f t="shared" si="15"/>
        <v>2.9411764705882353E-2</v>
      </c>
    </row>
    <row r="182" spans="1:47" ht="12.75" customHeight="1" x14ac:dyDescent="0.25">
      <c r="A182" s="168"/>
      <c r="B182" s="47" t="s">
        <v>101</v>
      </c>
      <c r="C182" s="47">
        <v>8</v>
      </c>
      <c r="D182" s="72"/>
      <c r="E182" s="55"/>
      <c r="F182" s="55"/>
      <c r="G182" s="55"/>
      <c r="H182" s="55"/>
      <c r="I182" s="55"/>
      <c r="J182" s="55"/>
      <c r="K182" s="55"/>
      <c r="L182" s="55"/>
      <c r="M182" s="55"/>
      <c r="N182" s="193" t="s">
        <v>104</v>
      </c>
      <c r="O182" s="55"/>
      <c r="P182" s="55"/>
      <c r="Q182" s="55"/>
      <c r="R182" s="55"/>
      <c r="S182" s="31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6"/>
      <c r="AJ182" s="56"/>
      <c r="AK182" s="55"/>
      <c r="AL182" s="55"/>
      <c r="AM182" s="56"/>
      <c r="AN182" s="56"/>
      <c r="AO182" s="56"/>
      <c r="AP182" s="56"/>
      <c r="AQ182" s="52">
        <f t="shared" si="14"/>
        <v>1</v>
      </c>
      <c r="AR182" s="31">
        <f>34*1</f>
        <v>34</v>
      </c>
      <c r="AS182" s="71">
        <f t="shared" si="15"/>
        <v>2.9411764705882353E-2</v>
      </c>
    </row>
    <row r="183" spans="1:47" ht="25.8" customHeight="1" x14ac:dyDescent="0.25">
      <c r="A183" s="168"/>
      <c r="B183" s="47" t="s">
        <v>112</v>
      </c>
      <c r="C183" s="47">
        <v>8</v>
      </c>
      <c r="D183" s="72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 t="s">
        <v>104</v>
      </c>
      <c r="P183" s="55"/>
      <c r="Q183" s="55"/>
      <c r="R183" s="55"/>
      <c r="S183" s="31"/>
      <c r="T183" s="55"/>
      <c r="U183" s="55"/>
      <c r="V183" s="55"/>
      <c r="W183" s="55"/>
      <c r="X183" s="55"/>
      <c r="Y183" s="55"/>
      <c r="Z183" s="55"/>
      <c r="AA183" s="55" t="s">
        <v>104</v>
      </c>
      <c r="AB183" s="55"/>
      <c r="AC183" s="55"/>
      <c r="AD183" s="55"/>
      <c r="AE183" s="55"/>
      <c r="AF183" s="55"/>
      <c r="AG183" s="55"/>
      <c r="AH183" s="55"/>
      <c r="AI183" s="56"/>
      <c r="AJ183" s="56"/>
      <c r="AK183" s="55"/>
      <c r="AL183" s="55"/>
      <c r="AM183" s="56"/>
      <c r="AN183" s="56"/>
      <c r="AO183" s="56"/>
      <c r="AP183" s="56"/>
      <c r="AQ183" s="61">
        <f t="shared" si="14"/>
        <v>2</v>
      </c>
      <c r="AR183" s="31">
        <f>34*1</f>
        <v>34</v>
      </c>
      <c r="AS183" s="71">
        <f t="shared" si="15"/>
        <v>5.8823529411764705E-2</v>
      </c>
    </row>
    <row r="184" spans="1:47" ht="24.6" customHeight="1" x14ac:dyDescent="0.25">
      <c r="A184" s="168"/>
      <c r="B184" s="47" t="s">
        <v>78</v>
      </c>
      <c r="C184" s="47">
        <v>8</v>
      </c>
      <c r="D184" s="72"/>
      <c r="E184" s="55"/>
      <c r="F184" s="55"/>
      <c r="G184" s="55"/>
      <c r="H184" s="55"/>
      <c r="I184" s="55"/>
      <c r="J184" s="55"/>
      <c r="K184" s="55"/>
      <c r="L184" s="55" t="s">
        <v>79</v>
      </c>
      <c r="M184" s="55"/>
      <c r="N184" s="55"/>
      <c r="O184" s="55"/>
      <c r="P184" s="55"/>
      <c r="Q184" s="55"/>
      <c r="R184" s="55"/>
      <c r="S184" s="31"/>
      <c r="T184" s="55" t="s">
        <v>79</v>
      </c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 t="s">
        <v>79</v>
      </c>
      <c r="AF184" s="55"/>
      <c r="AG184" s="55"/>
      <c r="AH184" s="55"/>
      <c r="AI184" s="56"/>
      <c r="AJ184" s="56"/>
      <c r="AK184" s="55"/>
      <c r="AL184" s="55" t="s">
        <v>79</v>
      </c>
      <c r="AM184" s="56"/>
      <c r="AN184" s="56"/>
      <c r="AO184" s="56"/>
      <c r="AP184" s="56"/>
      <c r="AQ184" s="52">
        <f t="shared" si="14"/>
        <v>4</v>
      </c>
      <c r="AR184" s="31">
        <f>34*2</f>
        <v>68</v>
      </c>
      <c r="AS184" s="71">
        <f t="shared" si="15"/>
        <v>5.8823529411764705E-2</v>
      </c>
    </row>
    <row r="185" spans="1:47" s="9" customFormat="1" ht="63" customHeight="1" x14ac:dyDescent="0.3">
      <c r="A185" s="10" t="s">
        <v>25</v>
      </c>
      <c r="B185" s="10"/>
      <c r="C185" s="91">
        <v>45897</v>
      </c>
      <c r="D185" s="10"/>
      <c r="E185" s="10" t="s">
        <v>26</v>
      </c>
      <c r="F185" s="10"/>
      <c r="G185" s="10"/>
      <c r="H185" s="10"/>
      <c r="L185" s="11" t="s">
        <v>27</v>
      </c>
      <c r="AC185" s="12"/>
      <c r="AD185" s="12"/>
      <c r="AL185" s="12"/>
      <c r="AM185" s="12"/>
      <c r="AN185" s="12"/>
      <c r="AO185" s="12"/>
      <c r="AP185" s="12"/>
      <c r="AQ185" s="12"/>
      <c r="AR185" s="12"/>
      <c r="AS185" s="12"/>
    </row>
    <row r="186" spans="1:47" ht="21.75" customHeight="1" x14ac:dyDescent="0.45">
      <c r="A186" s="13" t="s">
        <v>28</v>
      </c>
      <c r="B186" s="14" t="s">
        <v>115</v>
      </c>
      <c r="C186" s="15"/>
      <c r="D186" s="95"/>
      <c r="F186" s="10"/>
      <c r="G186" s="17" t="s">
        <v>29</v>
      </c>
      <c r="H186" s="10"/>
      <c r="I186" s="18"/>
      <c r="J186" s="18"/>
      <c r="K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L186" s="19"/>
      <c r="AM186" s="19"/>
      <c r="AN186" s="19"/>
      <c r="AO186" s="20"/>
      <c r="AP186" s="20"/>
      <c r="AQ186" s="20"/>
      <c r="AR186" s="20"/>
      <c r="AS186" s="20"/>
    </row>
    <row r="187" spans="1:47" ht="40.5" customHeight="1" x14ac:dyDescent="0.3">
      <c r="A187" s="13" t="s">
        <v>30</v>
      </c>
      <c r="B187" s="21" t="s">
        <v>116</v>
      </c>
      <c r="D187" s="95"/>
      <c r="E187" s="22"/>
      <c r="F187" s="22"/>
      <c r="G187" s="122" t="s">
        <v>31</v>
      </c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4"/>
      <c r="X187" s="125" t="s">
        <v>32</v>
      </c>
      <c r="Y187" s="126"/>
      <c r="Z187" s="126"/>
      <c r="AA187" s="126"/>
      <c r="AB187" s="127"/>
      <c r="AC187" s="128" t="s">
        <v>33</v>
      </c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30"/>
      <c r="AN187" s="137" t="s">
        <v>34</v>
      </c>
      <c r="AO187" s="137"/>
      <c r="AP187" s="23" t="s">
        <v>35</v>
      </c>
      <c r="AQ187" s="23"/>
      <c r="AR187" s="24"/>
      <c r="AU187" s="25"/>
    </row>
    <row r="188" spans="1:47" ht="22.5" customHeight="1" x14ac:dyDescent="0.25">
      <c r="B188" s="138" t="s">
        <v>36</v>
      </c>
      <c r="C188" s="138"/>
      <c r="F188" s="26"/>
      <c r="G188" s="27" t="s">
        <v>37</v>
      </c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101" t="s">
        <v>38</v>
      </c>
      <c r="Y188" s="102"/>
      <c r="Z188" s="102"/>
      <c r="AA188" s="102"/>
      <c r="AB188" s="103"/>
      <c r="AC188" s="131"/>
      <c r="AD188" s="132"/>
      <c r="AE188" s="132"/>
      <c r="AF188" s="132"/>
      <c r="AG188" s="132"/>
      <c r="AH188" s="132"/>
      <c r="AI188" s="132"/>
      <c r="AJ188" s="132"/>
      <c r="AK188" s="132"/>
      <c r="AL188" s="132"/>
      <c r="AM188" s="133"/>
      <c r="AN188" s="137"/>
      <c r="AO188" s="137"/>
      <c r="AP188" s="106" t="s">
        <v>39</v>
      </c>
      <c r="AQ188" s="106"/>
      <c r="AU188" s="25"/>
    </row>
    <row r="189" spans="1:47" ht="42.75" customHeight="1" x14ac:dyDescent="0.25">
      <c r="A189" s="29" t="s">
        <v>40</v>
      </c>
      <c r="B189" s="14" t="s">
        <v>118</v>
      </c>
      <c r="C189" s="30" t="s">
        <v>41</v>
      </c>
      <c r="D189" s="31"/>
      <c r="F189" s="26"/>
      <c r="G189" s="107" t="s">
        <v>42</v>
      </c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9"/>
      <c r="X189" s="104"/>
      <c r="Y189" s="104"/>
      <c r="Z189" s="104"/>
      <c r="AA189" s="104"/>
      <c r="AB189" s="105"/>
      <c r="AC189" s="134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6"/>
      <c r="AN189" s="137"/>
      <c r="AO189" s="137"/>
      <c r="AP189" s="116" t="s">
        <v>30</v>
      </c>
      <c r="AQ189" s="117"/>
      <c r="AU189" s="25"/>
    </row>
    <row r="190" spans="1:47" ht="35.25" customHeight="1" x14ac:dyDescent="0.25">
      <c r="A190" s="32" t="s">
        <v>43</v>
      </c>
      <c r="B190" s="90">
        <v>45897</v>
      </c>
      <c r="C190" s="30" t="s">
        <v>44</v>
      </c>
      <c r="D190" s="33"/>
      <c r="E190" s="34"/>
      <c r="F190" s="26"/>
      <c r="G190" s="110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2"/>
      <c r="X190" s="118" t="s">
        <v>45</v>
      </c>
      <c r="Y190" s="119"/>
      <c r="Z190" s="119"/>
      <c r="AA190" s="119"/>
      <c r="AB190" s="119"/>
      <c r="AC190" s="35" t="s">
        <v>46</v>
      </c>
      <c r="AD190" s="36"/>
      <c r="AE190" s="36"/>
      <c r="AF190" s="36"/>
      <c r="AG190" s="36"/>
      <c r="AH190" s="19"/>
    </row>
    <row r="191" spans="1:47" ht="26.25" customHeight="1" x14ac:dyDescent="0.25">
      <c r="A191" s="120" t="s">
        <v>47</v>
      </c>
      <c r="B191" s="120"/>
      <c r="C191" s="121" t="s">
        <v>117</v>
      </c>
      <c r="D191" s="121"/>
      <c r="F191" s="26"/>
      <c r="G191" s="113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5"/>
      <c r="Y191" s="37"/>
      <c r="AB191" s="37"/>
      <c r="AC191" s="38" t="s">
        <v>48</v>
      </c>
      <c r="AP191" s="39"/>
      <c r="AQ191" s="39"/>
      <c r="AR191" s="39"/>
    </row>
    <row r="192" spans="1:47" ht="22.5" customHeight="1" x14ac:dyDescent="0.3">
      <c r="A192" s="40"/>
      <c r="B192" s="40"/>
      <c r="C192" s="40"/>
      <c r="D192" s="41"/>
      <c r="E192" s="41"/>
      <c r="F192" s="41"/>
      <c r="G192" s="41"/>
      <c r="H192" s="41"/>
      <c r="I192" s="40"/>
      <c r="X192" s="40"/>
      <c r="Z192" s="42"/>
      <c r="AA192" s="42"/>
      <c r="AB192" s="42"/>
      <c r="AC192" s="43" t="s">
        <v>49</v>
      </c>
      <c r="AD192" s="39"/>
      <c r="AE192" s="39"/>
      <c r="AF192" s="39"/>
      <c r="AG192" s="39"/>
      <c r="AH192" s="39"/>
      <c r="AI192" s="39"/>
      <c r="AJ192" s="39"/>
      <c r="AK192" s="19"/>
      <c r="AL192" s="44"/>
      <c r="AM192" s="39"/>
      <c r="AN192" s="39"/>
      <c r="AO192" s="39"/>
      <c r="AP192" s="39"/>
      <c r="AQ192" s="39"/>
      <c r="AR192" s="39"/>
      <c r="AS192" s="19"/>
    </row>
    <row r="193" spans="1:45" ht="27" customHeight="1" x14ac:dyDescent="0.25">
      <c r="A193" s="58"/>
      <c r="B193" s="64"/>
      <c r="C193" s="64"/>
      <c r="D193" s="64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8"/>
      <c r="AN193" s="58"/>
      <c r="AO193" s="58"/>
      <c r="AP193" s="58"/>
      <c r="AQ193" s="58"/>
      <c r="AR193" s="58"/>
      <c r="AS193" s="58"/>
    </row>
    <row r="194" spans="1:45" s="37" customFormat="1" ht="81.75" customHeight="1" x14ac:dyDescent="0.25">
      <c r="A194" s="164" t="s">
        <v>113</v>
      </c>
      <c r="B194" s="164"/>
      <c r="C194" s="164"/>
      <c r="D194" s="164"/>
      <c r="E194" s="141" t="s">
        <v>51</v>
      </c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2" t="s">
        <v>52</v>
      </c>
      <c r="AR194" s="186" t="s">
        <v>53</v>
      </c>
      <c r="AS194" s="187" t="s">
        <v>54</v>
      </c>
    </row>
    <row r="195" spans="1:45" s="37" customFormat="1" ht="21.75" customHeight="1" x14ac:dyDescent="0.25">
      <c r="A195" s="150" t="s">
        <v>55</v>
      </c>
      <c r="B195" s="150"/>
      <c r="C195" s="150"/>
      <c r="D195" s="46" t="s">
        <v>57</v>
      </c>
      <c r="E195" s="150" t="s">
        <v>58</v>
      </c>
      <c r="F195" s="150"/>
      <c r="G195" s="150"/>
      <c r="H195" s="150"/>
      <c r="I195" s="150" t="s">
        <v>59</v>
      </c>
      <c r="J195" s="150"/>
      <c r="K195" s="150"/>
      <c r="L195" s="150"/>
      <c r="M195" s="150" t="s">
        <v>60</v>
      </c>
      <c r="N195" s="150"/>
      <c r="O195" s="150"/>
      <c r="P195" s="150"/>
      <c r="Q195" s="150" t="s">
        <v>61</v>
      </c>
      <c r="R195" s="150"/>
      <c r="S195" s="150"/>
      <c r="T195" s="150"/>
      <c r="U195" s="150" t="s">
        <v>62</v>
      </c>
      <c r="V195" s="150"/>
      <c r="W195" s="150"/>
      <c r="X195" s="150" t="s">
        <v>63</v>
      </c>
      <c r="Y195" s="150"/>
      <c r="Z195" s="150"/>
      <c r="AA195" s="150"/>
      <c r="AB195" s="151" t="s">
        <v>64</v>
      </c>
      <c r="AC195" s="152"/>
      <c r="AD195" s="152"/>
      <c r="AE195" s="152"/>
      <c r="AF195" s="151" t="s">
        <v>65</v>
      </c>
      <c r="AG195" s="152"/>
      <c r="AH195" s="152"/>
      <c r="AI195" s="153"/>
      <c r="AJ195" s="150" t="s">
        <v>66</v>
      </c>
      <c r="AK195" s="150"/>
      <c r="AL195" s="150"/>
      <c r="AM195" s="150" t="s">
        <v>67</v>
      </c>
      <c r="AN195" s="150"/>
      <c r="AO195" s="150"/>
      <c r="AP195" s="150"/>
      <c r="AQ195" s="142"/>
      <c r="AR195" s="186"/>
      <c r="AS195" s="187"/>
    </row>
    <row r="196" spans="1:45" s="48" customFormat="1" ht="11.25" customHeight="1" x14ac:dyDescent="0.2">
      <c r="A196" s="150"/>
      <c r="B196" s="150"/>
      <c r="C196" s="150"/>
      <c r="D196" s="46" t="s">
        <v>68</v>
      </c>
      <c r="E196" s="49">
        <v>1</v>
      </c>
      <c r="F196" s="49">
        <v>2</v>
      </c>
      <c r="G196" s="49">
        <v>3</v>
      </c>
      <c r="H196" s="49">
        <v>4</v>
      </c>
      <c r="I196" s="49">
        <v>5</v>
      </c>
      <c r="J196" s="49">
        <v>6</v>
      </c>
      <c r="K196" s="49">
        <v>7</v>
      </c>
      <c r="L196" s="49">
        <v>8</v>
      </c>
      <c r="M196" s="49">
        <v>9</v>
      </c>
      <c r="N196" s="49">
        <v>10</v>
      </c>
      <c r="O196" s="49">
        <v>11</v>
      </c>
      <c r="P196" s="49">
        <v>12</v>
      </c>
      <c r="Q196" s="49">
        <v>13</v>
      </c>
      <c r="R196" s="49">
        <v>14</v>
      </c>
      <c r="S196" s="49">
        <v>15</v>
      </c>
      <c r="T196" s="49">
        <v>16</v>
      </c>
      <c r="U196" s="49">
        <v>17</v>
      </c>
      <c r="V196" s="49">
        <v>18</v>
      </c>
      <c r="W196" s="49">
        <v>19</v>
      </c>
      <c r="X196" s="49">
        <v>20</v>
      </c>
      <c r="Y196" s="49">
        <v>21</v>
      </c>
      <c r="Z196" s="49">
        <v>22</v>
      </c>
      <c r="AA196" s="49">
        <v>23</v>
      </c>
      <c r="AB196" s="49">
        <v>24</v>
      </c>
      <c r="AC196" s="49">
        <v>25</v>
      </c>
      <c r="AD196" s="49">
        <v>26</v>
      </c>
      <c r="AE196" s="49">
        <v>27</v>
      </c>
      <c r="AF196" s="49">
        <v>28</v>
      </c>
      <c r="AG196" s="49">
        <v>29</v>
      </c>
      <c r="AH196" s="49">
        <v>30</v>
      </c>
      <c r="AI196" s="49">
        <v>31</v>
      </c>
      <c r="AJ196" s="49">
        <v>32</v>
      </c>
      <c r="AK196" s="49">
        <v>33</v>
      </c>
      <c r="AL196" s="49">
        <v>34</v>
      </c>
      <c r="AM196" s="49">
        <v>35</v>
      </c>
      <c r="AN196" s="49">
        <v>36</v>
      </c>
      <c r="AO196" s="49">
        <v>37</v>
      </c>
      <c r="AP196" s="49">
        <v>38</v>
      </c>
      <c r="AQ196" s="142"/>
      <c r="AR196" s="186"/>
      <c r="AS196" s="187"/>
    </row>
    <row r="197" spans="1:45" ht="12.75" customHeight="1" x14ac:dyDescent="0.25">
      <c r="A197" s="168" t="s">
        <v>81</v>
      </c>
      <c r="B197" s="45" t="s">
        <v>70</v>
      </c>
      <c r="C197" s="47">
        <v>9</v>
      </c>
      <c r="D197" s="54"/>
      <c r="E197" s="55"/>
      <c r="F197" s="55"/>
      <c r="G197" s="55"/>
      <c r="H197" s="55"/>
      <c r="I197" s="55"/>
      <c r="J197" s="55" t="s">
        <v>83</v>
      </c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 t="s">
        <v>83</v>
      </c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 t="s">
        <v>83</v>
      </c>
      <c r="AG197" s="55"/>
      <c r="AH197" s="55"/>
      <c r="AI197" s="55"/>
      <c r="AJ197" s="55"/>
      <c r="AK197" s="55"/>
      <c r="AL197" s="55"/>
      <c r="AM197" s="56"/>
      <c r="AN197" s="56"/>
      <c r="AO197" s="56"/>
      <c r="AP197" s="56"/>
      <c r="AQ197" s="56">
        <f>SUM(E197:AP197)</f>
        <v>0</v>
      </c>
      <c r="AR197" s="31">
        <f>34*3</f>
        <v>102</v>
      </c>
      <c r="AS197" s="71">
        <f t="shared" ref="AS197:AS212" si="16">AQ197/AR197</f>
        <v>0</v>
      </c>
    </row>
    <row r="198" spans="1:45" ht="12.75" customHeight="1" x14ac:dyDescent="0.25">
      <c r="A198" s="168"/>
      <c r="B198" s="45" t="s">
        <v>96</v>
      </c>
      <c r="C198" s="47">
        <v>9</v>
      </c>
      <c r="D198" s="54"/>
      <c r="E198" s="55"/>
      <c r="F198" s="55"/>
      <c r="G198" s="79"/>
      <c r="H198" s="79"/>
      <c r="I198" s="79" t="s">
        <v>83</v>
      </c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 t="s">
        <v>83</v>
      </c>
      <c r="AB198" s="79"/>
      <c r="AC198" s="79"/>
      <c r="AD198" s="79"/>
      <c r="AE198" s="79"/>
      <c r="AF198" s="79"/>
      <c r="AG198" s="79"/>
      <c r="AH198" s="79"/>
      <c r="AI198" s="79"/>
      <c r="AJ198" s="79" t="s">
        <v>83</v>
      </c>
      <c r="AK198" s="79"/>
      <c r="AL198" s="79"/>
      <c r="AM198" s="80"/>
      <c r="AN198" s="56"/>
      <c r="AO198" s="56"/>
      <c r="AP198" s="56"/>
      <c r="AQ198" s="56">
        <f>SUM(E198:AP198)</f>
        <v>0</v>
      </c>
      <c r="AR198" s="31">
        <f>34*3</f>
        <v>102</v>
      </c>
      <c r="AS198" s="71">
        <f t="shared" si="16"/>
        <v>0</v>
      </c>
    </row>
    <row r="199" spans="1:45" x14ac:dyDescent="0.25">
      <c r="A199" s="168"/>
      <c r="B199" s="45" t="s">
        <v>97</v>
      </c>
      <c r="C199" s="47">
        <v>9</v>
      </c>
      <c r="D199" s="72"/>
      <c r="E199" s="55"/>
      <c r="F199" s="55"/>
      <c r="G199" s="79"/>
      <c r="H199" s="79" t="s">
        <v>83</v>
      </c>
      <c r="I199" s="79"/>
      <c r="J199" s="79"/>
      <c r="K199" s="79"/>
      <c r="L199" s="81" t="s">
        <v>83</v>
      </c>
      <c r="M199" s="79"/>
      <c r="N199" s="79"/>
      <c r="O199" s="79"/>
      <c r="P199" s="81" t="s">
        <v>83</v>
      </c>
      <c r="Q199" s="79"/>
      <c r="R199" s="79"/>
      <c r="S199" s="79"/>
      <c r="T199" s="81" t="s">
        <v>83</v>
      </c>
      <c r="U199" s="79"/>
      <c r="V199" s="79"/>
      <c r="W199" s="79"/>
      <c r="X199" s="81" t="s">
        <v>83</v>
      </c>
      <c r="Y199" s="79"/>
      <c r="Z199" s="79"/>
      <c r="AA199" s="79"/>
      <c r="AB199" s="81" t="s">
        <v>83</v>
      </c>
      <c r="AC199" s="79"/>
      <c r="AD199" s="79"/>
      <c r="AE199" s="79"/>
      <c r="AF199" s="81" t="s">
        <v>83</v>
      </c>
      <c r="AG199" s="79"/>
      <c r="AH199" s="79"/>
      <c r="AI199" s="79"/>
      <c r="AJ199" s="79"/>
      <c r="AK199" s="81" t="s">
        <v>83</v>
      </c>
      <c r="AL199" s="79"/>
      <c r="AM199" s="80"/>
      <c r="AN199" s="56"/>
      <c r="AO199" s="56"/>
      <c r="AP199" s="56"/>
      <c r="AQ199" s="56">
        <f>SUM(E199:AP199)</f>
        <v>0</v>
      </c>
      <c r="AR199" s="31">
        <f>34*3</f>
        <v>102</v>
      </c>
      <c r="AS199" s="71">
        <f t="shared" si="16"/>
        <v>0</v>
      </c>
    </row>
    <row r="200" spans="1:45" ht="12.75" customHeight="1" x14ac:dyDescent="0.25">
      <c r="A200" s="168"/>
      <c r="B200" s="45" t="s">
        <v>105</v>
      </c>
      <c r="C200" s="47">
        <v>9</v>
      </c>
      <c r="D200" s="54"/>
      <c r="E200" s="55"/>
      <c r="F200" s="55"/>
      <c r="G200" s="79"/>
      <c r="H200" s="84"/>
      <c r="I200" s="83"/>
      <c r="J200" s="79"/>
      <c r="K200" s="79" t="s">
        <v>83</v>
      </c>
      <c r="L200" s="79"/>
      <c r="M200" s="79"/>
      <c r="N200" s="79"/>
      <c r="O200" s="79"/>
      <c r="P200" s="79"/>
      <c r="Q200" s="79" t="s">
        <v>83</v>
      </c>
      <c r="R200" s="79"/>
      <c r="S200" s="79"/>
      <c r="T200" s="79"/>
      <c r="U200" s="79"/>
      <c r="V200" s="79"/>
      <c r="W200" s="79" t="s">
        <v>83</v>
      </c>
      <c r="X200" s="79"/>
      <c r="Y200" s="79"/>
      <c r="Z200" s="79"/>
      <c r="AA200" s="79"/>
      <c r="AB200" s="79" t="s">
        <v>83</v>
      </c>
      <c r="AC200" s="79"/>
      <c r="AD200" s="79"/>
      <c r="AE200" s="79"/>
      <c r="AF200" s="79"/>
      <c r="AG200" s="79"/>
      <c r="AH200" s="79" t="s">
        <v>83</v>
      </c>
      <c r="AI200" s="79"/>
      <c r="AJ200" s="79"/>
      <c r="AK200" s="79"/>
      <c r="AL200" s="79"/>
      <c r="AM200" s="80"/>
      <c r="AN200" s="56"/>
      <c r="AO200" s="56"/>
      <c r="AP200" s="56"/>
      <c r="AQ200" s="56">
        <v>5</v>
      </c>
      <c r="AR200" s="31">
        <f>34*3</f>
        <v>102</v>
      </c>
      <c r="AS200" s="71">
        <f t="shared" si="16"/>
        <v>4.9019607843137254E-2</v>
      </c>
    </row>
    <row r="201" spans="1:45" x14ac:dyDescent="0.25">
      <c r="A201" s="168"/>
      <c r="B201" s="45" t="s">
        <v>106</v>
      </c>
      <c r="C201" s="47">
        <v>9</v>
      </c>
      <c r="D201" s="54"/>
      <c r="E201" s="55"/>
      <c r="F201" s="55"/>
      <c r="G201" s="55"/>
      <c r="H201" s="55"/>
      <c r="I201" s="55"/>
      <c r="J201" s="55"/>
      <c r="K201" s="55"/>
      <c r="L201" s="55" t="s">
        <v>83</v>
      </c>
      <c r="M201" s="55"/>
      <c r="N201" s="55"/>
      <c r="O201" s="55"/>
      <c r="P201" s="55"/>
      <c r="Q201" s="55"/>
      <c r="R201" s="55" t="s">
        <v>83</v>
      </c>
      <c r="S201" s="55"/>
      <c r="T201" s="55"/>
      <c r="U201" s="55"/>
      <c r="V201" s="55"/>
      <c r="W201" s="55" t="s">
        <v>83</v>
      </c>
      <c r="X201" s="55"/>
      <c r="Y201" s="55"/>
      <c r="Z201" s="55"/>
      <c r="AA201" s="55"/>
      <c r="AB201" s="55" t="s">
        <v>83</v>
      </c>
      <c r="AC201" s="55"/>
      <c r="AD201" s="55"/>
      <c r="AE201" s="55"/>
      <c r="AF201" s="55"/>
      <c r="AG201" s="55"/>
      <c r="AH201" s="55" t="s">
        <v>83</v>
      </c>
      <c r="AI201" s="56"/>
      <c r="AJ201" s="56"/>
      <c r="AK201" s="55" t="s">
        <v>83</v>
      </c>
      <c r="AL201" s="55"/>
      <c r="AM201" s="56"/>
      <c r="AN201" s="56"/>
      <c r="AO201" s="56"/>
      <c r="AP201" s="56"/>
      <c r="AQ201" s="56">
        <v>6</v>
      </c>
      <c r="AR201" s="31">
        <f>34*3</f>
        <v>102</v>
      </c>
      <c r="AS201" s="71">
        <f t="shared" si="16"/>
        <v>5.8823529411764705E-2</v>
      </c>
    </row>
    <row r="202" spans="1:45" ht="26.4" x14ac:dyDescent="0.25">
      <c r="A202" s="168"/>
      <c r="B202" s="45" t="s">
        <v>107</v>
      </c>
      <c r="C202" s="47">
        <v>9</v>
      </c>
      <c r="D202" s="72"/>
      <c r="E202" s="55"/>
      <c r="F202" s="55"/>
      <c r="G202" s="55"/>
      <c r="H202" s="55"/>
      <c r="I202" s="55"/>
      <c r="J202" s="55"/>
      <c r="K202" s="55"/>
      <c r="L202" s="55"/>
      <c r="M202" s="55"/>
      <c r="N202" s="55" t="s">
        <v>83</v>
      </c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83</v>
      </c>
      <c r="AA202" s="55"/>
      <c r="AB202" s="55"/>
      <c r="AC202" s="55"/>
      <c r="AD202" s="55"/>
      <c r="AE202" s="55"/>
      <c r="AF202" s="55"/>
      <c r="AG202" s="55"/>
      <c r="AH202" s="55" t="s">
        <v>83</v>
      </c>
      <c r="AI202" s="56"/>
      <c r="AJ202" s="56"/>
      <c r="AK202" s="55" t="s">
        <v>83</v>
      </c>
      <c r="AL202" s="55"/>
      <c r="AM202" s="56"/>
      <c r="AN202" s="56"/>
      <c r="AO202" s="56"/>
      <c r="AP202" s="56"/>
      <c r="AQ202" s="56">
        <f>SUM(E202:AP202)</f>
        <v>0</v>
      </c>
      <c r="AR202" s="31">
        <f>34*1</f>
        <v>34</v>
      </c>
      <c r="AS202" s="71">
        <f t="shared" si="16"/>
        <v>0</v>
      </c>
    </row>
    <row r="203" spans="1:45" x14ac:dyDescent="0.25">
      <c r="A203" s="168"/>
      <c r="B203" s="45" t="s">
        <v>108</v>
      </c>
      <c r="C203" s="47">
        <v>9</v>
      </c>
      <c r="D203" s="72"/>
      <c r="E203" s="55"/>
      <c r="F203" s="55" t="s">
        <v>83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 t="s">
        <v>83</v>
      </c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 t="s">
        <v>83</v>
      </c>
      <c r="AE203" s="55"/>
      <c r="AF203" s="55"/>
      <c r="AG203" s="55"/>
      <c r="AH203" s="55"/>
      <c r="AI203" s="56"/>
      <c r="AJ203" s="56"/>
      <c r="AK203" s="55" t="s">
        <v>83</v>
      </c>
      <c r="AL203" s="55"/>
      <c r="AM203" s="56"/>
      <c r="AN203" s="56"/>
      <c r="AO203" s="56"/>
      <c r="AP203" s="56"/>
      <c r="AQ203" s="56">
        <f>SUM(E203:AP203)</f>
        <v>0</v>
      </c>
      <c r="AR203" s="31">
        <f>34*1</f>
        <v>34</v>
      </c>
      <c r="AS203" s="71">
        <f t="shared" si="16"/>
        <v>0</v>
      </c>
    </row>
    <row r="204" spans="1:45" x14ac:dyDescent="0.25">
      <c r="A204" s="168"/>
      <c r="B204" s="45" t="s">
        <v>98</v>
      </c>
      <c r="C204" s="47">
        <v>9</v>
      </c>
      <c r="D204" s="72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 t="s">
        <v>83</v>
      </c>
      <c r="T204" s="55"/>
      <c r="U204" s="55"/>
      <c r="V204" s="55"/>
      <c r="W204" s="55"/>
      <c r="X204" s="55"/>
      <c r="Y204" s="55" t="s">
        <v>83</v>
      </c>
      <c r="Z204" s="55"/>
      <c r="AA204" s="55"/>
      <c r="AB204" s="55"/>
      <c r="AC204" s="55"/>
      <c r="AD204" s="55"/>
      <c r="AE204" s="55"/>
      <c r="AF204" s="55"/>
      <c r="AG204" s="55" t="s">
        <v>83</v>
      </c>
      <c r="AH204" s="55"/>
      <c r="AI204" s="56"/>
      <c r="AJ204" s="56"/>
      <c r="AK204" s="55"/>
      <c r="AL204" s="55"/>
      <c r="AM204" s="56"/>
      <c r="AN204" s="56"/>
      <c r="AO204" s="56"/>
      <c r="AP204" s="56"/>
      <c r="AQ204" s="56">
        <v>3</v>
      </c>
      <c r="AR204" s="31">
        <f>34*2</f>
        <v>68</v>
      </c>
      <c r="AS204" s="71">
        <f t="shared" si="16"/>
        <v>4.4117647058823532E-2</v>
      </c>
    </row>
    <row r="205" spans="1:45" x14ac:dyDescent="0.25">
      <c r="A205" s="168"/>
      <c r="B205" s="45" t="s">
        <v>114</v>
      </c>
      <c r="C205" s="47">
        <v>9</v>
      </c>
      <c r="D205" s="72"/>
      <c r="E205" s="55"/>
      <c r="F205" s="55"/>
      <c r="G205" s="55"/>
      <c r="H205" s="55"/>
      <c r="I205" s="55" t="s">
        <v>83</v>
      </c>
      <c r="J205" s="55"/>
      <c r="K205" s="55"/>
      <c r="L205" s="55"/>
      <c r="M205" s="55"/>
      <c r="N205" s="55"/>
      <c r="O205" s="55"/>
      <c r="P205" s="55" t="s">
        <v>83</v>
      </c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 t="s">
        <v>83</v>
      </c>
      <c r="AD205" s="55"/>
      <c r="AE205" s="55"/>
      <c r="AF205" s="55"/>
      <c r="AG205" s="55"/>
      <c r="AH205" s="55"/>
      <c r="AI205" s="56"/>
      <c r="AJ205" s="56"/>
      <c r="AK205" s="55"/>
      <c r="AL205" s="55"/>
      <c r="AM205" s="56"/>
      <c r="AN205" s="56"/>
      <c r="AO205" s="56"/>
      <c r="AP205" s="56"/>
      <c r="AQ205" s="56">
        <v>3</v>
      </c>
      <c r="AR205" s="31">
        <f>34*1</f>
        <v>34</v>
      </c>
      <c r="AS205" s="71">
        <f t="shared" si="16"/>
        <v>8.8235294117647065E-2</v>
      </c>
    </row>
    <row r="206" spans="1:45" x14ac:dyDescent="0.25">
      <c r="A206" s="168"/>
      <c r="B206" s="45" t="s">
        <v>99</v>
      </c>
      <c r="C206" s="47">
        <v>9</v>
      </c>
      <c r="D206" s="72"/>
      <c r="E206" s="55"/>
      <c r="F206" s="55"/>
      <c r="G206" s="55"/>
      <c r="H206" s="55"/>
      <c r="I206" s="55"/>
      <c r="J206" s="55"/>
      <c r="K206" s="55"/>
      <c r="L206" s="55" t="s">
        <v>83</v>
      </c>
      <c r="M206" s="55"/>
      <c r="N206" s="55"/>
      <c r="O206" s="55"/>
      <c r="P206" s="55"/>
      <c r="Q206" s="55"/>
      <c r="R206" s="55"/>
      <c r="S206" s="55"/>
      <c r="T206" s="55" t="s">
        <v>83</v>
      </c>
      <c r="U206" s="55"/>
      <c r="V206" s="55"/>
      <c r="W206" s="55"/>
      <c r="X206" s="55"/>
      <c r="Y206" s="55"/>
      <c r="Z206" s="55"/>
      <c r="AA206" s="55"/>
      <c r="AB206" s="55" t="s">
        <v>83</v>
      </c>
      <c r="AC206" s="55"/>
      <c r="AD206" s="55"/>
      <c r="AE206" s="55"/>
      <c r="AF206" s="55"/>
      <c r="AG206" s="55"/>
      <c r="AH206" s="55"/>
      <c r="AI206" s="56" t="s">
        <v>83</v>
      </c>
      <c r="AJ206" s="56"/>
      <c r="AK206" s="55"/>
      <c r="AL206" s="55"/>
      <c r="AM206" s="56"/>
      <c r="AN206" s="56"/>
      <c r="AO206" s="56"/>
      <c r="AP206" s="56"/>
      <c r="AQ206" s="56">
        <f t="shared" ref="AQ206:AQ212" si="17">SUM(E206:AP206)</f>
        <v>0</v>
      </c>
      <c r="AR206" s="31">
        <f>34*2</f>
        <v>68</v>
      </c>
      <c r="AS206" s="71">
        <f t="shared" si="16"/>
        <v>0</v>
      </c>
    </row>
    <row r="207" spans="1:45" x14ac:dyDescent="0.25">
      <c r="A207" s="168"/>
      <c r="B207" s="45" t="s">
        <v>109</v>
      </c>
      <c r="C207" s="47">
        <v>9</v>
      </c>
      <c r="D207" s="72"/>
      <c r="E207" s="55"/>
      <c r="F207" s="55" t="s">
        <v>104</v>
      </c>
      <c r="G207" s="55"/>
      <c r="H207" s="55"/>
      <c r="I207" s="55"/>
      <c r="J207" s="55"/>
      <c r="K207" s="55" t="s">
        <v>104</v>
      </c>
      <c r="L207" s="55"/>
      <c r="M207" s="55"/>
      <c r="N207" s="55"/>
      <c r="O207" s="55" t="s">
        <v>104</v>
      </c>
      <c r="P207" s="55"/>
      <c r="Q207" s="55"/>
      <c r="R207" s="55" t="s">
        <v>104</v>
      </c>
      <c r="S207" s="55"/>
      <c r="T207" s="55"/>
      <c r="U207" s="55"/>
      <c r="V207" s="55" t="s">
        <v>104</v>
      </c>
      <c r="W207" s="55"/>
      <c r="X207" s="55"/>
      <c r="Y207" s="55"/>
      <c r="Z207" s="55" t="s">
        <v>104</v>
      </c>
      <c r="AA207" s="55"/>
      <c r="AB207" s="55"/>
      <c r="AC207" s="55" t="s">
        <v>104</v>
      </c>
      <c r="AD207" s="55"/>
      <c r="AE207" s="55"/>
      <c r="AF207" s="55"/>
      <c r="AG207" s="55" t="s">
        <v>104</v>
      </c>
      <c r="AH207" s="55"/>
      <c r="AI207" s="56"/>
      <c r="AJ207" s="56"/>
      <c r="AK207" s="55" t="s">
        <v>104</v>
      </c>
      <c r="AL207" s="55"/>
      <c r="AM207" s="56"/>
      <c r="AN207" s="56"/>
      <c r="AO207" s="56"/>
      <c r="AP207" s="56"/>
      <c r="AQ207" s="56">
        <f t="shared" si="17"/>
        <v>0</v>
      </c>
      <c r="AR207" s="31">
        <f>34*3</f>
        <v>102</v>
      </c>
      <c r="AS207" s="71">
        <f t="shared" si="16"/>
        <v>0</v>
      </c>
    </row>
    <row r="208" spans="1:45" x14ac:dyDescent="0.25">
      <c r="A208" s="168"/>
      <c r="B208" s="47" t="s">
        <v>111</v>
      </c>
      <c r="C208" s="47">
        <v>9</v>
      </c>
      <c r="D208" s="72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 t="s">
        <v>104</v>
      </c>
      <c r="Q208" s="55"/>
      <c r="R208" s="55"/>
      <c r="S208" s="55"/>
      <c r="T208" s="55"/>
      <c r="U208" s="55"/>
      <c r="V208" s="55"/>
      <c r="W208" s="55"/>
      <c r="X208" s="55" t="s">
        <v>104</v>
      </c>
      <c r="Y208" s="55"/>
      <c r="Z208" s="55"/>
      <c r="AA208" s="55"/>
      <c r="AB208" s="55"/>
      <c r="AC208" s="55"/>
      <c r="AD208" s="55"/>
      <c r="AE208" s="55" t="s">
        <v>104</v>
      </c>
      <c r="AF208" s="55"/>
      <c r="AG208" s="55"/>
      <c r="AH208" s="55"/>
      <c r="AI208" s="56"/>
      <c r="AJ208" s="56" t="s">
        <v>104</v>
      </c>
      <c r="AK208" s="55"/>
      <c r="AL208" s="55"/>
      <c r="AM208" s="56"/>
      <c r="AN208" s="56"/>
      <c r="AO208" s="56"/>
      <c r="AP208" s="56"/>
      <c r="AQ208" s="56">
        <f t="shared" si="17"/>
        <v>0</v>
      </c>
      <c r="AR208" s="31">
        <f>34*2</f>
        <v>68</v>
      </c>
      <c r="AS208" s="71">
        <f t="shared" si="16"/>
        <v>0</v>
      </c>
    </row>
    <row r="209" spans="1:45" x14ac:dyDescent="0.25">
      <c r="A209" s="168"/>
      <c r="B209" s="47" t="s">
        <v>100</v>
      </c>
      <c r="C209" s="47">
        <v>9</v>
      </c>
      <c r="D209" s="72"/>
      <c r="E209" s="55"/>
      <c r="F209" s="55"/>
      <c r="G209" s="55"/>
      <c r="H209" s="55"/>
      <c r="I209" s="55"/>
      <c r="J209" s="55"/>
      <c r="K209" s="55" t="s">
        <v>83</v>
      </c>
      <c r="L209" s="55"/>
      <c r="M209" s="55"/>
      <c r="N209" s="55"/>
      <c r="O209" s="55"/>
      <c r="P209" s="55"/>
      <c r="Q209" s="55"/>
      <c r="R209" s="55" t="s">
        <v>83</v>
      </c>
      <c r="S209" s="55"/>
      <c r="T209" s="55"/>
      <c r="U209" s="55"/>
      <c r="V209" s="55"/>
      <c r="W209" s="55"/>
      <c r="X209" s="55"/>
      <c r="Y209" s="55"/>
      <c r="Z209" s="55" t="s">
        <v>83</v>
      </c>
      <c r="AA209" s="55"/>
      <c r="AB209" s="55"/>
      <c r="AC209" s="55"/>
      <c r="AD209" s="55"/>
      <c r="AE209" s="55" t="s">
        <v>83</v>
      </c>
      <c r="AF209" s="55"/>
      <c r="AG209" s="55"/>
      <c r="AH209" s="55"/>
      <c r="AI209" s="56" t="s">
        <v>83</v>
      </c>
      <c r="AJ209" s="56"/>
      <c r="AK209" s="55"/>
      <c r="AL209" s="55"/>
      <c r="AM209" s="56"/>
      <c r="AN209" s="56"/>
      <c r="AO209" s="56"/>
      <c r="AP209" s="56"/>
      <c r="AQ209" s="56">
        <f t="shared" si="17"/>
        <v>0</v>
      </c>
      <c r="AR209" s="31">
        <f>34*2</f>
        <v>68</v>
      </c>
      <c r="AS209" s="71">
        <f t="shared" si="16"/>
        <v>0</v>
      </c>
    </row>
    <row r="210" spans="1:45" x14ac:dyDescent="0.25">
      <c r="A210" s="168"/>
      <c r="B210" s="47" t="s">
        <v>101</v>
      </c>
      <c r="C210" s="47">
        <v>9</v>
      </c>
      <c r="D210" s="72"/>
      <c r="E210" s="55"/>
      <c r="F210" s="55"/>
      <c r="G210" s="55"/>
      <c r="H210" s="55"/>
      <c r="I210" s="55"/>
      <c r="J210" s="55"/>
      <c r="K210" s="55"/>
      <c r="L210" s="55"/>
      <c r="M210" s="55"/>
      <c r="N210" s="193" t="s">
        <v>104</v>
      </c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193" t="s">
        <v>104</v>
      </c>
      <c r="AE210" s="55"/>
      <c r="AF210" s="55"/>
      <c r="AG210" s="55"/>
      <c r="AH210" s="55"/>
      <c r="AI210" s="56"/>
      <c r="AJ210" s="56"/>
      <c r="AK210" s="55"/>
      <c r="AL210" s="55"/>
      <c r="AM210" s="56"/>
      <c r="AN210" s="56"/>
      <c r="AO210" s="56"/>
      <c r="AP210" s="56"/>
      <c r="AQ210" s="56">
        <f t="shared" si="17"/>
        <v>0</v>
      </c>
      <c r="AR210" s="31">
        <f>34*1</f>
        <v>34</v>
      </c>
      <c r="AS210" s="71">
        <f t="shared" si="16"/>
        <v>0</v>
      </c>
    </row>
    <row r="211" spans="1:45" ht="39.6" x14ac:dyDescent="0.25">
      <c r="A211" s="168"/>
      <c r="B211" s="47" t="s">
        <v>112</v>
      </c>
      <c r="C211" s="47">
        <v>9</v>
      </c>
      <c r="D211" s="72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 t="s">
        <v>104</v>
      </c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6"/>
      <c r="AJ211" s="56" t="s">
        <v>104</v>
      </c>
      <c r="AK211" s="55"/>
      <c r="AL211" s="55"/>
      <c r="AM211" s="56"/>
      <c r="AN211" s="56"/>
      <c r="AO211" s="56"/>
      <c r="AP211" s="56"/>
      <c r="AQ211" s="56">
        <f t="shared" si="17"/>
        <v>0</v>
      </c>
      <c r="AR211" s="31">
        <f>34*1</f>
        <v>34</v>
      </c>
      <c r="AS211" s="71">
        <f t="shared" si="16"/>
        <v>0</v>
      </c>
    </row>
    <row r="212" spans="1:45" ht="24" customHeight="1" x14ac:dyDescent="0.25">
      <c r="A212" s="168"/>
      <c r="B212" s="47" t="s">
        <v>78</v>
      </c>
      <c r="C212" s="47">
        <v>9</v>
      </c>
      <c r="D212" s="54"/>
      <c r="E212" s="55"/>
      <c r="F212" s="55"/>
      <c r="G212" s="55"/>
      <c r="H212" s="55"/>
      <c r="I212" s="55"/>
      <c r="J212" s="55"/>
      <c r="K212" s="55"/>
      <c r="L212" s="55" t="s">
        <v>79</v>
      </c>
      <c r="M212" s="55"/>
      <c r="N212" s="55"/>
      <c r="O212" s="55"/>
      <c r="P212" s="55"/>
      <c r="Q212" s="55"/>
      <c r="R212" s="55"/>
      <c r="S212" s="55"/>
      <c r="T212" s="31" t="s">
        <v>79</v>
      </c>
      <c r="U212" s="55"/>
      <c r="V212" s="55"/>
      <c r="W212" s="55"/>
      <c r="X212" s="55"/>
      <c r="Y212" s="55"/>
      <c r="Z212" s="55"/>
      <c r="AA212" s="55"/>
      <c r="AB212" s="55"/>
      <c r="AC212" s="55"/>
      <c r="AD212" s="31"/>
      <c r="AE212" s="55" t="s">
        <v>79</v>
      </c>
      <c r="AF212" s="55"/>
      <c r="AG212" s="55"/>
      <c r="AH212" s="55"/>
      <c r="AI212" s="56"/>
      <c r="AJ212" s="56"/>
      <c r="AK212" s="55"/>
      <c r="AL212" s="55"/>
      <c r="AM212" s="56"/>
      <c r="AN212" s="56"/>
      <c r="AO212" s="56"/>
      <c r="AP212" s="56"/>
      <c r="AQ212" s="56">
        <f t="shared" si="17"/>
        <v>0</v>
      </c>
      <c r="AR212" s="31">
        <f>34*2</f>
        <v>68</v>
      </c>
      <c r="AS212" s="71">
        <f t="shared" si="16"/>
        <v>0</v>
      </c>
    </row>
  </sheetData>
  <mergeCells count="267">
    <mergeCell ref="G187:W187"/>
    <mergeCell ref="X187:AB187"/>
    <mergeCell ref="AC187:AM189"/>
    <mergeCell ref="AN187:AO189"/>
    <mergeCell ref="B188:C188"/>
    <mergeCell ref="X188:AB189"/>
    <mergeCell ref="AP188:AQ188"/>
    <mergeCell ref="G189:W191"/>
    <mergeCell ref="AP189:AQ189"/>
    <mergeCell ref="X190:AB190"/>
    <mergeCell ref="A191:B191"/>
    <mergeCell ref="C191:D191"/>
    <mergeCell ref="AP161:AQ161"/>
    <mergeCell ref="X162:AB162"/>
    <mergeCell ref="C163:D163"/>
    <mergeCell ref="AC159:AM161"/>
    <mergeCell ref="AN159:AO161"/>
    <mergeCell ref="B160:C160"/>
    <mergeCell ref="X160:AB161"/>
    <mergeCell ref="AP160:AQ160"/>
    <mergeCell ref="G161:W163"/>
    <mergeCell ref="A163:B163"/>
    <mergeCell ref="AP110:AQ110"/>
    <mergeCell ref="G111:W113"/>
    <mergeCell ref="AP111:AQ111"/>
    <mergeCell ref="X112:AB112"/>
    <mergeCell ref="A113:B113"/>
    <mergeCell ref="C113:D113"/>
    <mergeCell ref="G132:W132"/>
    <mergeCell ref="X132:AB132"/>
    <mergeCell ref="AC132:AM134"/>
    <mergeCell ref="AN132:AO134"/>
    <mergeCell ref="B133:C133"/>
    <mergeCell ref="X133:AB134"/>
    <mergeCell ref="AP133:AQ133"/>
    <mergeCell ref="G134:W136"/>
    <mergeCell ref="AP134:AQ134"/>
    <mergeCell ref="X135:AB135"/>
    <mergeCell ref="A136:B136"/>
    <mergeCell ref="C136:D136"/>
    <mergeCell ref="G88:W90"/>
    <mergeCell ref="AP88:AQ88"/>
    <mergeCell ref="X89:AB89"/>
    <mergeCell ref="A90:B90"/>
    <mergeCell ref="C90:D90"/>
    <mergeCell ref="AP65:AQ65"/>
    <mergeCell ref="G66:W68"/>
    <mergeCell ref="AP66:AQ66"/>
    <mergeCell ref="X67:AB67"/>
    <mergeCell ref="A68:B68"/>
    <mergeCell ref="C68:D68"/>
    <mergeCell ref="G43:W43"/>
    <mergeCell ref="X43:AB43"/>
    <mergeCell ref="AC43:AM45"/>
    <mergeCell ref="AN43:AO45"/>
    <mergeCell ref="B44:C44"/>
    <mergeCell ref="X44:AB45"/>
    <mergeCell ref="AP44:AQ44"/>
    <mergeCell ref="G45:W47"/>
    <mergeCell ref="AP45:AQ45"/>
    <mergeCell ref="X46:AB46"/>
    <mergeCell ref="A47:B47"/>
    <mergeCell ref="C47:D47"/>
    <mergeCell ref="A197:A212"/>
    <mergeCell ref="A169:A184"/>
    <mergeCell ref="A194:D194"/>
    <mergeCell ref="E194:AP194"/>
    <mergeCell ref="AQ194:AQ196"/>
    <mergeCell ref="AR194:AR196"/>
    <mergeCell ref="AS194:AS196"/>
    <mergeCell ref="A195:C196"/>
    <mergeCell ref="E195:H195"/>
    <mergeCell ref="I195:L195"/>
    <mergeCell ref="M195:P195"/>
    <mergeCell ref="Q195:T195"/>
    <mergeCell ref="U195:W195"/>
    <mergeCell ref="X195:AA195"/>
    <mergeCell ref="AB195:AE195"/>
    <mergeCell ref="AF195:AI195"/>
    <mergeCell ref="AJ195:AL195"/>
    <mergeCell ref="AM195:AP195"/>
    <mergeCell ref="A142:A156"/>
    <mergeCell ref="A166:D166"/>
    <mergeCell ref="E166:AP166"/>
    <mergeCell ref="AQ166:AQ168"/>
    <mergeCell ref="AR166:AR168"/>
    <mergeCell ref="AS166:AS168"/>
    <mergeCell ref="A167:C168"/>
    <mergeCell ref="E167:H167"/>
    <mergeCell ref="I167:L167"/>
    <mergeCell ref="M167:P167"/>
    <mergeCell ref="Q167:T167"/>
    <mergeCell ref="U167:W167"/>
    <mergeCell ref="X167:AA167"/>
    <mergeCell ref="AB167:AE167"/>
    <mergeCell ref="AF167:AI167"/>
    <mergeCell ref="AJ167:AL167"/>
    <mergeCell ref="AM167:AP167"/>
    <mergeCell ref="G159:W159"/>
    <mergeCell ref="X159:AB159"/>
    <mergeCell ref="A119:A129"/>
    <mergeCell ref="A139:D139"/>
    <mergeCell ref="E139:AP139"/>
    <mergeCell ref="AQ139:AQ141"/>
    <mergeCell ref="AR139:AR141"/>
    <mergeCell ref="AS139:AS141"/>
    <mergeCell ref="A140:C141"/>
    <mergeCell ref="E140:H140"/>
    <mergeCell ref="I140:L140"/>
    <mergeCell ref="M140:P140"/>
    <mergeCell ref="Q140:T140"/>
    <mergeCell ref="U140:W140"/>
    <mergeCell ref="X140:AA140"/>
    <mergeCell ref="AB140:AE140"/>
    <mergeCell ref="AF140:AI140"/>
    <mergeCell ref="AJ140:AL140"/>
    <mergeCell ref="AM140:AP140"/>
    <mergeCell ref="A96:A106"/>
    <mergeCell ref="A115:D115"/>
    <mergeCell ref="A116:D116"/>
    <mergeCell ref="E116:AP116"/>
    <mergeCell ref="AQ116:AQ118"/>
    <mergeCell ref="AR116:AR118"/>
    <mergeCell ref="AS116:AS118"/>
    <mergeCell ref="A117:C118"/>
    <mergeCell ref="E117:H117"/>
    <mergeCell ref="I117:L117"/>
    <mergeCell ref="M117:P117"/>
    <mergeCell ref="Q117:T117"/>
    <mergeCell ref="U117:W117"/>
    <mergeCell ref="X117:AA117"/>
    <mergeCell ref="AB117:AE117"/>
    <mergeCell ref="AF117:AI117"/>
    <mergeCell ref="AJ117:AL117"/>
    <mergeCell ref="AM117:AP117"/>
    <mergeCell ref="G109:W109"/>
    <mergeCell ref="X109:AB109"/>
    <mergeCell ref="AC109:AM111"/>
    <mergeCell ref="AN109:AO111"/>
    <mergeCell ref="B110:C110"/>
    <mergeCell ref="X110:AB111"/>
    <mergeCell ref="A74:A83"/>
    <mergeCell ref="A93:D93"/>
    <mergeCell ref="E93:AP93"/>
    <mergeCell ref="AQ93:AQ95"/>
    <mergeCell ref="AR93:AR95"/>
    <mergeCell ref="AS93:AS95"/>
    <mergeCell ref="A94:C95"/>
    <mergeCell ref="E94:H94"/>
    <mergeCell ref="I94:L94"/>
    <mergeCell ref="M94:P94"/>
    <mergeCell ref="Q94:T94"/>
    <mergeCell ref="U94:W94"/>
    <mergeCell ref="X94:AA94"/>
    <mergeCell ref="AB94:AE94"/>
    <mergeCell ref="AF94:AI94"/>
    <mergeCell ref="AJ94:AL94"/>
    <mergeCell ref="AM94:AP94"/>
    <mergeCell ref="G86:W86"/>
    <mergeCell ref="X86:AB86"/>
    <mergeCell ref="AC86:AM88"/>
    <mergeCell ref="AN86:AO88"/>
    <mergeCell ref="B87:C87"/>
    <mergeCell ref="X87:AB88"/>
    <mergeCell ref="AP87:AQ87"/>
    <mergeCell ref="A53:A61"/>
    <mergeCell ref="A71:D71"/>
    <mergeCell ref="E71:AP71"/>
    <mergeCell ref="AQ71:AQ73"/>
    <mergeCell ref="AR71:AR73"/>
    <mergeCell ref="AS71:AS73"/>
    <mergeCell ref="A72:B73"/>
    <mergeCell ref="C72:C73"/>
    <mergeCell ref="E72:H72"/>
    <mergeCell ref="I72:L72"/>
    <mergeCell ref="M72:P72"/>
    <mergeCell ref="Q72:T72"/>
    <mergeCell ref="U72:W72"/>
    <mergeCell ref="X72:AA72"/>
    <mergeCell ref="AB72:AE72"/>
    <mergeCell ref="AF72:AI72"/>
    <mergeCell ref="AJ72:AL72"/>
    <mergeCell ref="AM72:AP72"/>
    <mergeCell ref="G64:W64"/>
    <mergeCell ref="X64:AB64"/>
    <mergeCell ref="AC64:AM66"/>
    <mergeCell ref="AN64:AO66"/>
    <mergeCell ref="B65:C65"/>
    <mergeCell ref="X65:AB66"/>
    <mergeCell ref="AS50:AS52"/>
    <mergeCell ref="A51:B52"/>
    <mergeCell ref="C51:C52"/>
    <mergeCell ref="E51:H51"/>
    <mergeCell ref="I51:L51"/>
    <mergeCell ref="M51:P51"/>
    <mergeCell ref="Q51:T51"/>
    <mergeCell ref="U51:W51"/>
    <mergeCell ref="X51:AA51"/>
    <mergeCell ref="AB51:AE51"/>
    <mergeCell ref="AF51:AI51"/>
    <mergeCell ref="AJ51:AL51"/>
    <mergeCell ref="AM51:AP51"/>
    <mergeCell ref="X22:AB22"/>
    <mergeCell ref="AC22:AM24"/>
    <mergeCell ref="AN22:AO24"/>
    <mergeCell ref="B23:C23"/>
    <mergeCell ref="A32:A40"/>
    <mergeCell ref="A50:D50"/>
    <mergeCell ref="E50:AP50"/>
    <mergeCell ref="AQ50:AQ52"/>
    <mergeCell ref="AR50:AR52"/>
    <mergeCell ref="A28:D28"/>
    <mergeCell ref="A29:D29"/>
    <mergeCell ref="E29:AP29"/>
    <mergeCell ref="AQ29:AQ31"/>
    <mergeCell ref="AR29:AR31"/>
    <mergeCell ref="AS29:AS31"/>
    <mergeCell ref="A30:B31"/>
    <mergeCell ref="C30:C31"/>
    <mergeCell ref="E30:H30"/>
    <mergeCell ref="I30:L30"/>
    <mergeCell ref="M30:P30"/>
    <mergeCell ref="Q30:T30"/>
    <mergeCell ref="U30:W30"/>
    <mergeCell ref="X30:AA30"/>
    <mergeCell ref="AB30:AE30"/>
    <mergeCell ref="AF30:AI30"/>
    <mergeCell ref="AJ30:AL30"/>
    <mergeCell ref="AM30:AP30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E10"/>
    <mergeCell ref="AF10:AI10"/>
    <mergeCell ref="AJ10:AL10"/>
    <mergeCell ref="AM10:AP10"/>
    <mergeCell ref="X23:AB24"/>
    <mergeCell ref="AP23:AQ23"/>
    <mergeCell ref="G24:W26"/>
    <mergeCell ref="AP24:AQ24"/>
    <mergeCell ref="X25:AB25"/>
    <mergeCell ref="A26:B26"/>
    <mergeCell ref="C26:D26"/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12:A19"/>
    <mergeCell ref="G22:W22"/>
  </mergeCells>
  <pageMargins left="0.25" right="0.25" top="0.51" bottom="0.75" header="0.3" footer="0.3"/>
  <pageSetup paperSize="9" scale="54" fitToHeight="0" orientation="landscape" r:id="rId1"/>
  <headerFooter>
    <oddHeader>&amp;C&amp;G</oddHeader>
  </headerFooter>
  <rowBreaks count="8" manualBreakCount="8">
    <brk id="19" max="46" man="1"/>
    <brk id="40" max="46" man="1"/>
    <brk id="61" max="46" man="1"/>
    <brk id="83" max="46" man="1"/>
    <brk id="106" max="46" man="1"/>
    <brk id="129" max="46" man="1"/>
    <brk id="156" max="46" man="1"/>
    <brk id="18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процедур'!Print_Titles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Uchenik_009</cp:lastModifiedBy>
  <cp:revision>17</cp:revision>
  <cp:lastPrinted>2025-10-20T09:41:13Z</cp:lastPrinted>
  <dcterms:created xsi:type="dcterms:W3CDTF">2024-09-28T08:38:22Z</dcterms:created>
  <dcterms:modified xsi:type="dcterms:W3CDTF">2025-10-20T09:42:33Z</dcterms:modified>
</cp:coreProperties>
</file>